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prihodi" sheetId="1" r:id="rId1"/>
    <sheet name="rashodi" sheetId="2" r:id="rId2"/>
    <sheet name="Neizmirene obaveze " sheetId="3" r:id="rId3"/>
    <sheet name="Zaduženja " sheetId="4" r:id="rId4"/>
  </sheets>
  <definedNames/>
  <calcPr fullCalcOnLoad="1"/>
</workbook>
</file>

<file path=xl/sharedStrings.xml><?xml version="1.0" encoding="utf-8"?>
<sst xmlns="http://schemas.openxmlformats.org/spreadsheetml/2006/main" count="357" uniqueCount="308">
  <si>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</si>
  <si>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</si>
  <si>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</si>
  <si>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</si>
  <si>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</si>
  <si>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</si>
  <si>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</si>
  <si>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</si>
  <si>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</si>
  <si>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</si>
  <si>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</si>
  <si>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</si>
  <si>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</si>
  <si>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</si>
  <si>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</si>
  <si>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</si>
  <si>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</si>
  <si>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</si>
  <si>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</si>
  <si>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</si>
  <si>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</si>
  <si>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</si>
  <si>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</si>
  <si>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</si>
  <si>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</si>
  <si>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</si>
  <si>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</si>
  <si>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</si>
  <si>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</si>
  <si>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</si>
  <si>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</si>
  <si>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</si>
  <si>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</si>
  <si>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</si>
  <si>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</si>
  <si>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</si>
  <si>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</si>
  <si>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</si>
  <si>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</si>
  <si>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</si>
  <si>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</si>
  <si>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</si>
  <si>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</si>
  <si>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</si>
  <si>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</si>
  <si>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</si>
  <si>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</si>
  <si>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</si>
  <si>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</si>
  <si>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</si>
  <si>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</si>
  <si>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</si>
  <si>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</si>
  <si>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</si>
  <si>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</si>
  <si>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</si>
  <si>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</si>
  <si>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</si>
  <si>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</si>
  <si>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</si>
  <si>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</si>
  <si>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</si>
  <si>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</si>
  <si>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</si>
  <si>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</si>
  <si>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</si>
  <si>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</si>
  <si>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</si>
  <si>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</si>
  <si>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</si>
  <si>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</si>
  <si>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</si>
  <si>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</si>
  <si>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</si>
  <si>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</si>
  <si>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</si>
  <si>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</si>
  <si>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</si>
  <si>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</si>
  <si>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</si>
  <si>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</si>
  <si>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</si>
  <si>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</si>
  <si>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</si>
  <si>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</si>
  <si>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</si>
  <si>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</si>
  <si>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</si>
  <si>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</si>
  <si>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</si>
  <si>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</si>
  <si>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</si>
  <si>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</si>
  <si>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</si>
  <si>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</si>
  <si>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</si>
  <si>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</si>
  <si>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</si>
  <si>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</si>
  <si>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</si>
  <si>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</si>
  <si>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</si>
  <si>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</si>
  <si>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</si>
  <si>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</si>
  <si>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</si>
  <si>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</si>
  <si>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</si>
  <si>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</si>
  <si>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</si>
  <si>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</si>
  <si>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</si>
  <si>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</si>
  <si>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</si>
  <si>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</si>
  <si>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</si>
  <si>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</si>
  <si>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</si>
  <si>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</si>
  <si>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</si>
  <si>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</si>
  <si>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</si>
  <si>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</si>
  <si>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</si>
  <si>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</si>
  <si>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</si>
  <si>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</si>
  <si>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</si>
  <si>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</si>
  <si>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</si>
  <si>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</si>
  <si>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</si>
  <si>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</si>
  <si>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</si>
  <si>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</si>
  <si>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</si>
  <si>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</si>
  <si>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</si>
  <si>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</si>
  <si>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</si>
  <si>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</si>
  <si>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</si>
  <si>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</si>
  <si>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</si>
  <si>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</si>
  <si>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</si>
  <si>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</si>
  <si>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</si>
  <si>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</si>
  <si>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</si>
  <si>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</si>
  <si>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</si>
  <si>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</si>
  <si>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</si>
  <si>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</si>
  <si>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</si>
  <si>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</si>
  <si>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</si>
  <si>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</si>
  <si>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</si>
  <si>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</si>
  <si>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</si>
  <si>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</si>
  <si>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</si>
  <si>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</si>
  <si>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</si>
  <si>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</si>
  <si>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</si>
  <si>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</si>
  <si>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</si>
  <si>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</si>
  <si>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</si>
  <si>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</si>
  <si>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</si>
  <si>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</si>
  <si>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</si>
  <si>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</si>
  <si>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</si>
  <si>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</si>
  <si>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</si>
  <si>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</si>
  <si>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</si>
  <si>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</si>
  <si>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</si>
  <si>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</si>
  <si>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</si>
  <si>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</si>
  <si>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</si>
  <si>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</si>
  <si>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</si>
  <si>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</si>
  <si>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</si>
  <si>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</si>
  <si>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</si>
  <si>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</si>
  <si>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</si>
  <si>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</si>
  <si>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</si>
  <si>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</si>
  <si>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</si>
  <si>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</si>
  <si>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</si>
  <si>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</si>
  <si>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</si>
  <si>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</si>
  <si>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</si>
  <si>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</si>
  <si>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</si>
  <si>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</si>
  <si>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</si>
  <si>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</si>
  <si>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</si>
  <si>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</si>
  <si>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</si>
  <si>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</si>
  <si>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</si>
  <si>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</si>
  <si>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</si>
  <si>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</si>
  <si>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</si>
  <si>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</si>
  <si>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</si>
  <si>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</si>
  <si>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</si>
  <si>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</si>
  <si>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</si>
  <si>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</si>
  <si>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Izdaci po osnovu isplate ugovora o djelu</t>
  </si>
  <si>
    <t>Izdaci po osnovu troškova sudskih postupaka</t>
  </si>
  <si>
    <t>419-1</t>
  </si>
  <si>
    <t>419-2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</si>
  <si>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</si>
  <si>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</si>
  <si>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</si>
  <si>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</si>
  <si>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</si>
  <si>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</si>
  <si>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</si>
  <si>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</si>
  <si>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</si>
  <si>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</si>
  <si>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</si>
  <si>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</si>
  <si>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</si>
  <si>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</si>
  <si>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</si>
  <si>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</si>
  <si>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</si>
  <si>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</si>
  <si>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</si>
  <si>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</si>
  <si>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</si>
  <si>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NAZIV OPŠTINE : OPŠTINA ŠAVNIK</t>
  </si>
  <si>
    <t>NAZIV OPŠTINE: OPŠTINA ŠAVNIK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</si>
  <si>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</si>
  <si>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</si>
  <si>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</si>
  <si>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</si>
  <si>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</si>
  <si>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</si>
  <si>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</si>
  <si>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</si>
  <si>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</si>
  <si>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</si>
  <si>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</si>
  <si>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</si>
  <si>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</si>
  <si>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</si>
  <si>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</si>
  <si>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po osnovu otplate dugova</t>
  </si>
  <si>
    <t>VII</t>
  </si>
  <si>
    <t>Obaveze iz rezervi</t>
  </si>
  <si>
    <t>UKUPNE NEIZMIRENE OBAVEZE ( I+II+III+IV+V+VI+VII)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</si>
  <si>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</si>
  <si>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</si>
  <si>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</si>
  <si>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</si>
  <si>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</si>
  <si>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</si>
  <si>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</si>
  <si>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</si>
  <si>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</si>
  <si>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</si>
  <si>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</si>
  <si>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</si>
  <si>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</si>
  <si>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</si>
  <si>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</si>
  <si>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</si>
  <si>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</si>
  <si>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</si>
  <si>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</si>
  <si>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 xml:space="preserve">v.d.SEKRETAR-a </t>
  </si>
  <si>
    <t>Mladen Roćenović</t>
  </si>
  <si>
    <t xml:space="preserve">v.d. SEKRETAR-a </t>
  </si>
  <si>
    <t>v.d. SEKRETAR-a</t>
  </si>
  <si>
    <t xml:space="preserve">                                                                                                                       Mladen Roćenović</t>
  </si>
  <si>
    <t xml:space="preserve">                                                                                     v.d.SEKRETAR-a </t>
  </si>
  <si>
    <t xml:space="preserve">                                                                                    Mladen Roćenović</t>
  </si>
  <si>
    <t>Iznos zaduženja opštine na kraju -IV- kvartala 2020. god.</t>
  </si>
  <si>
    <t>Iznos zaduženja javnih preduzeća na kraju -IV-   kvartala 2020. god.</t>
  </si>
  <si>
    <t>Stanje neizmirenih obaveza javnih preduzeca i ustanova na kraju -IV- kvartala 2020.god.</t>
  </si>
  <si>
    <t>Stanje neizmirenih obaveza opštine na kraju -IV-  kvartala 2020. god.</t>
  </si>
  <si>
    <r>
      <t>Izvršenje u periodu</t>
    </r>
    <r>
      <rPr>
        <b/>
        <u val="single"/>
        <sz val="9"/>
        <color indexed="8"/>
        <rFont val="Cambria"/>
        <family val="1"/>
      </rPr>
      <t xml:space="preserve"> 01.01.-31.12. 2020.godine</t>
    </r>
  </si>
  <si>
    <r>
      <t>Izvršenje u mjesecu decembru</t>
    </r>
    <r>
      <rPr>
        <b/>
        <u val="single"/>
        <sz val="9"/>
        <color indexed="8"/>
        <rFont val="Cambria"/>
        <family val="1"/>
      </rPr>
      <t xml:space="preserve"> </t>
    </r>
    <r>
      <rPr>
        <b/>
        <sz val="9"/>
        <color indexed="8"/>
        <rFont val="Cambria"/>
        <family val="1"/>
      </rPr>
      <t>2020.g.</t>
    </r>
  </si>
  <si>
    <r>
      <t>Ostvarenje u mjesecu</t>
    </r>
    <r>
      <rPr>
        <b/>
        <u val="single"/>
        <sz val="9"/>
        <rFont val="Cambria"/>
        <family val="1"/>
      </rPr>
      <t xml:space="preserve"> decembru  </t>
    </r>
    <r>
      <rPr>
        <b/>
        <sz val="9"/>
        <rFont val="Cambria"/>
        <family val="1"/>
      </rPr>
      <t>2020.godine</t>
    </r>
  </si>
  <si>
    <r>
      <t>Ostvarenje u periodu 01.01.-31.12.</t>
    </r>
    <r>
      <rPr>
        <b/>
        <u val="single"/>
        <sz val="9"/>
        <rFont val="Cambria"/>
        <family val="1"/>
      </rPr>
      <t>2020.godine</t>
    </r>
    <r>
      <rPr>
        <b/>
        <sz val="9"/>
        <rFont val="Cambria"/>
        <family val="1"/>
      </rPr>
      <t xml:space="preserve">      </t>
    </r>
  </si>
  <si>
    <r>
      <t>Izvršenje 01.12.-31.12.</t>
    </r>
    <r>
      <rPr>
        <b/>
        <sz val="9"/>
        <color indexed="8"/>
        <rFont val="Cambria"/>
        <family val="1"/>
      </rPr>
      <t>2020.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</si>
</sst>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0" fillId="0" borderId="0" xfId="42" applyFont="1" applyAlignment="1">
      <alignment/>
    </xf>
    <xf numFmtId="171" fontId="5" fillId="0" borderId="0" xfId="42" applyFon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left" vertical="justify" wrapText="1"/>
    </xf>
    <xf numFmtId="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4" fontId="8" fillId="0" borderId="0" xfId="57" applyNumberFormat="1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>
      <alignment/>
      <protection/>
    </xf>
    <xf numFmtId="4" fontId="7" fillId="32" borderId="14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 applyAlignment="1">
      <alignment horizontal="right"/>
      <protection/>
    </xf>
    <xf numFmtId="0" fontId="7" fillId="0" borderId="23" xfId="57" applyFont="1" applyBorder="1">
      <alignment/>
      <protection/>
    </xf>
    <xf numFmtId="4" fontId="7" fillId="32" borderId="10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0" fontId="8" fillId="0" borderId="22" xfId="57" applyFont="1" applyBorder="1" applyAlignment="1">
      <alignment horizontal="right"/>
      <protection/>
    </xf>
    <xf numFmtId="0" fontId="8" fillId="0" borderId="23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7" fillId="0" borderId="22" xfId="57" applyFont="1" applyBorder="1" applyAlignment="1">
      <alignment horizontal="center"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4" fontId="7" fillId="32" borderId="28" xfId="57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3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/>
      <protection/>
    </xf>
    <xf numFmtId="0" fontId="7" fillId="0" borderId="35" xfId="57" applyFont="1" applyBorder="1" applyAlignment="1">
      <alignment horizontal="center" vertical="center" wrapText="1"/>
      <protection/>
    </xf>
    <xf numFmtId="0" fontId="7" fillId="0" borderId="36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/>
      <protection/>
    </xf>
    <xf numFmtId="0" fontId="7" fillId="0" borderId="38" xfId="57" applyFont="1" applyBorder="1" applyAlignment="1">
      <alignment horizontal="center" vertical="center"/>
      <protection/>
    </xf>
    <xf numFmtId="49" fontId="7" fillId="0" borderId="39" xfId="57" applyNumberFormat="1" applyFont="1" applyBorder="1" applyAlignment="1">
      <alignment horizontal="center" vertical="center" wrapText="1"/>
      <protection/>
    </xf>
    <xf numFmtId="49" fontId="7" fillId="0" borderId="40" xfId="57" applyNumberFormat="1" applyFont="1" applyBorder="1" applyAlignment="1">
      <alignment horizontal="center" vertical="center" wrapText="1"/>
      <protection/>
    </xf>
    <xf numFmtId="49" fontId="7" fillId="0" borderId="41" xfId="57" applyNumberFormat="1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left"/>
      <protection/>
    </xf>
    <xf numFmtId="0" fontId="7" fillId="0" borderId="43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E49" sqref="E49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11.8515625" style="0" customWidth="1"/>
  </cols>
  <sheetData>
    <row r="1" ht="15.75" thickBot="1">
      <c r="B1" s="3"/>
    </row>
    <row r="2" spans="1:7" ht="15.75" thickBot="1">
      <c r="A2" s="12"/>
      <c r="B2" s="12"/>
      <c r="C2" s="12"/>
      <c r="D2" s="13"/>
      <c r="E2" s="108" t="s">
        <v>244</v>
      </c>
      <c r="F2" s="109"/>
      <c r="G2" s="11"/>
    </row>
    <row r="3" spans="1:6" ht="15">
      <c r="A3" s="14"/>
      <c r="B3" s="14"/>
      <c r="C3" s="15"/>
      <c r="D3" s="15"/>
      <c r="E3" s="15"/>
      <c r="F3" s="15"/>
    </row>
    <row r="4" spans="1:6" ht="15">
      <c r="A4" s="110" t="s">
        <v>252</v>
      </c>
      <c r="B4" s="111"/>
      <c r="C4" s="111"/>
      <c r="D4" s="111"/>
      <c r="E4" s="111"/>
      <c r="F4" s="112"/>
    </row>
    <row r="5" spans="1:6" ht="60" customHeight="1">
      <c r="A5" s="16"/>
      <c r="B5" s="17" t="s">
        <v>80</v>
      </c>
      <c r="C5" s="18" t="s">
        <v>235</v>
      </c>
      <c r="D5" s="18" t="s">
        <v>305</v>
      </c>
      <c r="E5" s="18" t="s">
        <v>306</v>
      </c>
      <c r="F5" s="18" t="s">
        <v>81</v>
      </c>
    </row>
    <row r="6" spans="1:6" ht="15">
      <c r="A6" s="19">
        <v>71</v>
      </c>
      <c r="B6" s="16" t="s">
        <v>82</v>
      </c>
      <c r="C6" s="20">
        <f>C7+C12+C16+C30</f>
        <v>640000</v>
      </c>
      <c r="D6" s="20">
        <f>D7+D12+D16+D30</f>
        <v>53478.35</v>
      </c>
      <c r="E6" s="20">
        <f>E7+E12+E16+E30</f>
        <v>602453.99</v>
      </c>
      <c r="F6" s="20">
        <f>E6/C6*100</f>
        <v>94.1334359375</v>
      </c>
    </row>
    <row r="7" spans="1:6" ht="15">
      <c r="A7" s="19">
        <v>711</v>
      </c>
      <c r="B7" s="16" t="s">
        <v>83</v>
      </c>
      <c r="C7" s="20">
        <f>C8+C9+C10+C11</f>
        <v>553000</v>
      </c>
      <c r="D7" s="20">
        <f>D8+D9+D10+D11</f>
        <v>48778.29</v>
      </c>
      <c r="E7" s="20">
        <f>E8+E9+E10+E11</f>
        <v>529410.81</v>
      </c>
      <c r="F7" s="20">
        <f>E7/C7*100</f>
        <v>95.73432368896927</v>
      </c>
    </row>
    <row r="8" spans="1:6" ht="15">
      <c r="A8" s="21" t="s">
        <v>84</v>
      </c>
      <c r="B8" s="22" t="s">
        <v>85</v>
      </c>
      <c r="C8" s="23">
        <v>208000</v>
      </c>
      <c r="D8" s="23">
        <v>41852.04</v>
      </c>
      <c r="E8" s="24">
        <v>277280.26</v>
      </c>
      <c r="F8" s="23">
        <f>E8/C8*100</f>
        <v>133.30781730769232</v>
      </c>
    </row>
    <row r="9" spans="1:6" ht="15">
      <c r="A9" s="22">
        <v>71131</v>
      </c>
      <c r="B9" s="22" t="s">
        <v>86</v>
      </c>
      <c r="C9" s="23">
        <v>300000</v>
      </c>
      <c r="D9" s="23">
        <v>1967.43</v>
      </c>
      <c r="E9" s="24">
        <v>220752.24</v>
      </c>
      <c r="F9" s="23">
        <f>E9/C9*100</f>
        <v>73.58408</v>
      </c>
    </row>
    <row r="10" spans="1:6" ht="15">
      <c r="A10" s="22">
        <v>71132</v>
      </c>
      <c r="B10" s="22" t="s">
        <v>87</v>
      </c>
      <c r="C10" s="23">
        <v>5000</v>
      </c>
      <c r="D10" s="23">
        <v>216.4</v>
      </c>
      <c r="E10" s="24">
        <v>1843.94</v>
      </c>
      <c r="F10" s="23">
        <f aca="true" t="shared" si="0" ref="F10:F37">E10/C10*100</f>
        <v>36.8788</v>
      </c>
    </row>
    <row r="11" spans="1:6" ht="15">
      <c r="A11" s="21" t="s">
        <v>88</v>
      </c>
      <c r="B11" s="22" t="s">
        <v>89</v>
      </c>
      <c r="C11" s="23">
        <v>40000</v>
      </c>
      <c r="D11" s="23">
        <v>4742.42</v>
      </c>
      <c r="E11" s="24">
        <v>29534.37</v>
      </c>
      <c r="F11" s="23">
        <f t="shared" si="0"/>
        <v>73.835925</v>
      </c>
    </row>
    <row r="12" spans="1:6" s="4" customFormat="1" ht="12.75">
      <c r="A12" s="19">
        <v>713</v>
      </c>
      <c r="B12" s="25" t="s">
        <v>90</v>
      </c>
      <c r="C12" s="20">
        <f>C13+C14</f>
        <v>2500</v>
      </c>
      <c r="D12" s="20">
        <f>D13+D14</f>
        <v>204</v>
      </c>
      <c r="E12" s="20">
        <f>E13+E14</f>
        <v>1505</v>
      </c>
      <c r="F12" s="20">
        <f t="shared" si="0"/>
        <v>60.199999999999996</v>
      </c>
    </row>
    <row r="13" spans="1:6" ht="15">
      <c r="A13" s="21" t="s">
        <v>91</v>
      </c>
      <c r="B13" s="22" t="s">
        <v>92</v>
      </c>
      <c r="C13" s="23">
        <v>500</v>
      </c>
      <c r="D13" s="23">
        <v>204</v>
      </c>
      <c r="E13" s="24">
        <v>1415</v>
      </c>
      <c r="F13" s="23">
        <f t="shared" si="0"/>
        <v>283</v>
      </c>
    </row>
    <row r="14" spans="1:6" ht="15">
      <c r="A14" s="21" t="s">
        <v>93</v>
      </c>
      <c r="B14" s="22" t="s">
        <v>94</v>
      </c>
      <c r="C14" s="23">
        <v>2000</v>
      </c>
      <c r="D14" s="23">
        <v>0</v>
      </c>
      <c r="E14" s="24">
        <v>90</v>
      </c>
      <c r="F14" s="23">
        <f t="shared" si="0"/>
        <v>4.5</v>
      </c>
    </row>
    <row r="15" spans="1:6" ht="15">
      <c r="A15" s="21">
        <v>7136</v>
      </c>
      <c r="B15" s="22" t="s">
        <v>95</v>
      </c>
      <c r="C15" s="23"/>
      <c r="D15" s="23"/>
      <c r="E15" s="24"/>
      <c r="F15" s="20"/>
    </row>
    <row r="16" spans="1:6" s="4" customFormat="1" ht="12.75">
      <c r="A16" s="19">
        <v>714</v>
      </c>
      <c r="B16" s="25" t="s">
        <v>96</v>
      </c>
      <c r="C16" s="104">
        <f>C17+C22+C26+C27+C28+C29</f>
        <v>68000</v>
      </c>
      <c r="D16" s="20">
        <f>D17+D22+D26+D27+D28+D29</f>
        <v>3971.6</v>
      </c>
      <c r="E16" s="20">
        <f>E17+E22+E26+E27+E28+E29</f>
        <v>67542.57999999999</v>
      </c>
      <c r="F16" s="20">
        <f t="shared" si="0"/>
        <v>99.32732352941174</v>
      </c>
    </row>
    <row r="17" spans="1:6" s="4" customFormat="1" ht="12.75">
      <c r="A17" s="22">
        <v>7141</v>
      </c>
      <c r="B17" s="22" t="s">
        <v>97</v>
      </c>
      <c r="C17" s="20">
        <f>C18+C19+C20+C21</f>
        <v>30500</v>
      </c>
      <c r="D17" s="20">
        <f>D18+D19+D20</f>
        <v>3944.5</v>
      </c>
      <c r="E17" s="20">
        <f>E18+E19+E20</f>
        <v>41534.38</v>
      </c>
      <c r="F17" s="20">
        <f t="shared" si="0"/>
        <v>136.1782950819672</v>
      </c>
    </row>
    <row r="18" spans="1:6" s="4" customFormat="1" ht="12.75">
      <c r="A18" s="21" t="s">
        <v>98</v>
      </c>
      <c r="B18" s="22" t="s">
        <v>99</v>
      </c>
      <c r="C18" s="23">
        <v>30000</v>
      </c>
      <c r="D18" s="23">
        <v>3944.5</v>
      </c>
      <c r="E18" s="24">
        <v>41534.38</v>
      </c>
      <c r="F18" s="23">
        <f t="shared" si="0"/>
        <v>138.4479333333333</v>
      </c>
    </row>
    <row r="19" spans="1:6" ht="15">
      <c r="A19" s="21" t="s">
        <v>100</v>
      </c>
      <c r="B19" s="22" t="s">
        <v>101</v>
      </c>
      <c r="C19" s="23"/>
      <c r="D19" s="23"/>
      <c r="E19" s="24"/>
      <c r="F19" s="23"/>
    </row>
    <row r="20" spans="1:6" ht="15">
      <c r="A20" s="21" t="s">
        <v>102</v>
      </c>
      <c r="B20" s="22" t="s">
        <v>103</v>
      </c>
      <c r="C20" s="23">
        <v>500</v>
      </c>
      <c r="D20" s="23">
        <v>0</v>
      </c>
      <c r="E20" s="24">
        <v>0</v>
      </c>
      <c r="F20" s="23">
        <f t="shared" si="0"/>
        <v>0</v>
      </c>
    </row>
    <row r="21" spans="1:6" ht="15">
      <c r="A21" s="21">
        <v>71414</v>
      </c>
      <c r="B21" s="22" t="s">
        <v>104</v>
      </c>
      <c r="C21" s="23"/>
      <c r="D21" s="23"/>
      <c r="E21" s="24"/>
      <c r="F21" s="20"/>
    </row>
    <row r="22" spans="1:6" ht="15">
      <c r="A22" s="22">
        <v>7142</v>
      </c>
      <c r="B22" s="22" t="s">
        <v>105</v>
      </c>
      <c r="C22" s="20">
        <f>C23</f>
        <v>20000</v>
      </c>
      <c r="D22" s="20">
        <f>D23</f>
        <v>0</v>
      </c>
      <c r="E22" s="20">
        <f>E23</f>
        <v>5644.24</v>
      </c>
      <c r="F22" s="20">
        <f t="shared" si="0"/>
        <v>28.221199999999996</v>
      </c>
    </row>
    <row r="23" spans="1:6" s="4" customFormat="1" ht="12.75">
      <c r="A23" s="21" t="s">
        <v>106</v>
      </c>
      <c r="B23" s="22" t="s">
        <v>107</v>
      </c>
      <c r="C23" s="23">
        <v>20000</v>
      </c>
      <c r="D23" s="23">
        <v>0</v>
      </c>
      <c r="E23" s="24">
        <v>5644.24</v>
      </c>
      <c r="F23" s="23">
        <f t="shared" si="0"/>
        <v>28.221199999999996</v>
      </c>
    </row>
    <row r="24" spans="1:6" ht="15">
      <c r="A24" s="21" t="s">
        <v>108</v>
      </c>
      <c r="B24" s="22" t="s">
        <v>109</v>
      </c>
      <c r="C24" s="23"/>
      <c r="D24" s="23"/>
      <c r="E24" s="24"/>
      <c r="F24" s="23"/>
    </row>
    <row r="25" spans="1:6" ht="15">
      <c r="A25" s="26">
        <v>71424</v>
      </c>
      <c r="B25" s="27" t="s">
        <v>110</v>
      </c>
      <c r="C25" s="23"/>
      <c r="D25" s="23"/>
      <c r="E25" s="24"/>
      <c r="F25" s="23"/>
    </row>
    <row r="26" spans="1:6" s="4" customFormat="1" ht="15" customHeight="1">
      <c r="A26" s="21" t="s">
        <v>111</v>
      </c>
      <c r="B26" s="28" t="s">
        <v>112</v>
      </c>
      <c r="C26" s="103">
        <v>6000</v>
      </c>
      <c r="D26" s="23">
        <v>21</v>
      </c>
      <c r="E26" s="24">
        <v>252</v>
      </c>
      <c r="F26" s="23">
        <f t="shared" si="0"/>
        <v>4.2</v>
      </c>
    </row>
    <row r="27" spans="1:6" ht="14.25" customHeight="1">
      <c r="A27" s="21" t="s">
        <v>113</v>
      </c>
      <c r="B27" s="28" t="s">
        <v>231</v>
      </c>
      <c r="C27" s="23">
        <v>4500</v>
      </c>
      <c r="D27" s="23">
        <v>0</v>
      </c>
      <c r="E27" s="24">
        <v>1709.6</v>
      </c>
      <c r="F27" s="23">
        <f t="shared" si="0"/>
        <v>37.99111111111111</v>
      </c>
    </row>
    <row r="28" spans="1:6" ht="15" customHeight="1">
      <c r="A28" s="21">
        <v>71484</v>
      </c>
      <c r="B28" s="28" t="s">
        <v>226</v>
      </c>
      <c r="C28" s="23">
        <v>4000</v>
      </c>
      <c r="D28" s="23">
        <v>6.1</v>
      </c>
      <c r="E28" s="24">
        <v>1222.1</v>
      </c>
      <c r="F28" s="23">
        <f>E28/C28*100</f>
        <v>30.5525</v>
      </c>
    </row>
    <row r="29" spans="1:6" ht="18" customHeight="1">
      <c r="A29" s="21" t="s">
        <v>114</v>
      </c>
      <c r="B29" s="22" t="s">
        <v>17</v>
      </c>
      <c r="C29" s="23">
        <v>3000</v>
      </c>
      <c r="D29" s="23">
        <v>0</v>
      </c>
      <c r="E29" s="24">
        <v>17180.26</v>
      </c>
      <c r="F29" s="23">
        <f t="shared" si="0"/>
        <v>572.6753333333332</v>
      </c>
    </row>
    <row r="30" spans="1:6" ht="15">
      <c r="A30" s="19">
        <v>715</v>
      </c>
      <c r="B30" s="25" t="s">
        <v>115</v>
      </c>
      <c r="C30" s="20">
        <f>C31+C32+C33+C34</f>
        <v>16500</v>
      </c>
      <c r="D30" s="20">
        <f>D31+D32+D33+D34</f>
        <v>524.46</v>
      </c>
      <c r="E30" s="20">
        <f>E31+E32+E33+E34</f>
        <v>3995.6000000000004</v>
      </c>
      <c r="F30" s="20">
        <f t="shared" si="0"/>
        <v>24.215757575757575</v>
      </c>
    </row>
    <row r="31" spans="1:6" ht="15">
      <c r="A31" s="21" t="s">
        <v>116</v>
      </c>
      <c r="B31" s="22" t="s">
        <v>117</v>
      </c>
      <c r="C31" s="23">
        <v>3000</v>
      </c>
      <c r="D31" s="23">
        <v>204.36</v>
      </c>
      <c r="E31" s="24">
        <v>2087.25</v>
      </c>
      <c r="F31" s="20">
        <f t="shared" si="0"/>
        <v>69.575</v>
      </c>
    </row>
    <row r="32" spans="1:6" ht="15">
      <c r="A32" s="21" t="s">
        <v>118</v>
      </c>
      <c r="B32" s="22" t="s">
        <v>119</v>
      </c>
      <c r="C32" s="23">
        <v>500</v>
      </c>
      <c r="D32" s="23">
        <v>0</v>
      </c>
      <c r="E32" s="24">
        <v>0</v>
      </c>
      <c r="F32" s="23">
        <f t="shared" si="0"/>
        <v>0</v>
      </c>
    </row>
    <row r="33" spans="1:6" ht="15">
      <c r="A33" s="21" t="s">
        <v>120</v>
      </c>
      <c r="B33" s="22" t="s">
        <v>121</v>
      </c>
      <c r="C33" s="23">
        <v>8000</v>
      </c>
      <c r="D33" s="23">
        <v>120.1</v>
      </c>
      <c r="E33" s="24">
        <v>722.8</v>
      </c>
      <c r="F33" s="23">
        <f t="shared" si="0"/>
        <v>9.035</v>
      </c>
    </row>
    <row r="34" spans="1:6" ht="15">
      <c r="A34" s="21" t="s">
        <v>122</v>
      </c>
      <c r="B34" s="22" t="s">
        <v>115</v>
      </c>
      <c r="C34" s="23">
        <v>5000</v>
      </c>
      <c r="D34" s="23">
        <v>200</v>
      </c>
      <c r="E34" s="24">
        <v>1185.55</v>
      </c>
      <c r="F34" s="23">
        <f t="shared" si="0"/>
        <v>23.711</v>
      </c>
    </row>
    <row r="35" spans="1:6" ht="15">
      <c r="A35" s="19">
        <v>72</v>
      </c>
      <c r="B35" s="25" t="s">
        <v>123</v>
      </c>
      <c r="C35" s="20">
        <f>C36</f>
        <v>3000</v>
      </c>
      <c r="D35" s="20">
        <f>D36</f>
        <v>0</v>
      </c>
      <c r="E35" s="20">
        <f>E36</f>
        <v>0</v>
      </c>
      <c r="F35" s="20">
        <f t="shared" si="0"/>
        <v>0</v>
      </c>
    </row>
    <row r="36" spans="1:6" s="4" customFormat="1" ht="12.75">
      <c r="A36" s="21" t="s">
        <v>124</v>
      </c>
      <c r="B36" s="22" t="s">
        <v>125</v>
      </c>
      <c r="C36" s="23">
        <v>3000</v>
      </c>
      <c r="D36" s="23">
        <v>0</v>
      </c>
      <c r="E36" s="24">
        <v>0</v>
      </c>
      <c r="F36" s="20">
        <f t="shared" si="0"/>
        <v>0</v>
      </c>
    </row>
    <row r="37" spans="1:6" ht="15">
      <c r="A37" s="21" t="s">
        <v>126</v>
      </c>
      <c r="B37" s="22" t="s">
        <v>127</v>
      </c>
      <c r="C37" s="23">
        <v>3000</v>
      </c>
      <c r="D37" s="23">
        <v>0</v>
      </c>
      <c r="E37" s="24">
        <v>0</v>
      </c>
      <c r="F37" s="23">
        <f t="shared" si="0"/>
        <v>0</v>
      </c>
    </row>
    <row r="38" spans="1:6" ht="15">
      <c r="A38" s="21" t="s">
        <v>128</v>
      </c>
      <c r="B38" s="22" t="s">
        <v>129</v>
      </c>
      <c r="C38" s="23"/>
      <c r="D38" s="23"/>
      <c r="E38" s="24"/>
      <c r="F38" s="20"/>
    </row>
    <row r="39" spans="1:6" ht="24">
      <c r="A39" s="19">
        <v>73</v>
      </c>
      <c r="B39" s="30" t="s">
        <v>130</v>
      </c>
      <c r="C39" s="29">
        <f>C41</f>
        <v>900000</v>
      </c>
      <c r="D39" s="29">
        <f>D41</f>
        <v>0</v>
      </c>
      <c r="E39" s="29">
        <f>E41</f>
        <v>917259.51</v>
      </c>
      <c r="F39" s="20">
        <f>E39/C39*100</f>
        <v>101.91772333333333</v>
      </c>
    </row>
    <row r="40" spans="1:6" s="4" customFormat="1" ht="16.5" customHeight="1">
      <c r="A40" s="21">
        <v>731</v>
      </c>
      <c r="B40" s="22" t="s">
        <v>131</v>
      </c>
      <c r="C40" s="23"/>
      <c r="D40" s="23"/>
      <c r="E40" s="24"/>
      <c r="F40" s="20"/>
    </row>
    <row r="41" spans="1:6" ht="15">
      <c r="A41" s="21" t="s">
        <v>132</v>
      </c>
      <c r="B41" s="22" t="s">
        <v>133</v>
      </c>
      <c r="C41" s="23">
        <v>900000</v>
      </c>
      <c r="D41" s="23">
        <v>0</v>
      </c>
      <c r="E41" s="24">
        <v>917259.51</v>
      </c>
      <c r="F41" s="23">
        <f aca="true" t="shared" si="1" ref="F41:F48">E41/C41*100</f>
        <v>101.91772333333333</v>
      </c>
    </row>
    <row r="42" spans="1:6" s="4" customFormat="1" ht="12.75">
      <c r="A42" s="19">
        <v>74</v>
      </c>
      <c r="B42" s="25" t="s">
        <v>134</v>
      </c>
      <c r="C42" s="20">
        <f>C43+C46</f>
        <v>1517000</v>
      </c>
      <c r="D42" s="20">
        <f>D43+D46</f>
        <v>87317.19</v>
      </c>
      <c r="E42" s="20">
        <f>E43+E46</f>
        <v>1173981.49</v>
      </c>
      <c r="F42" s="20">
        <f t="shared" si="1"/>
        <v>77.38836453526697</v>
      </c>
    </row>
    <row r="43" spans="1:6" s="4" customFormat="1" ht="12.75">
      <c r="A43" s="21" t="s">
        <v>135</v>
      </c>
      <c r="B43" s="22" t="s">
        <v>136</v>
      </c>
      <c r="C43" s="20">
        <f>C44+C45</f>
        <v>210000</v>
      </c>
      <c r="D43" s="20">
        <f>D44+D45</f>
        <v>0</v>
      </c>
      <c r="E43" s="20">
        <v>65067.56</v>
      </c>
      <c r="F43" s="20">
        <f t="shared" si="1"/>
        <v>30.98455238095238</v>
      </c>
    </row>
    <row r="44" spans="1:6" ht="15">
      <c r="A44" s="21" t="s">
        <v>137</v>
      </c>
      <c r="B44" s="22" t="s">
        <v>138</v>
      </c>
      <c r="C44" s="23">
        <v>10000</v>
      </c>
      <c r="D44" s="23">
        <v>0</v>
      </c>
      <c r="E44" s="24">
        <v>0</v>
      </c>
      <c r="F44" s="23">
        <f t="shared" si="1"/>
        <v>0</v>
      </c>
    </row>
    <row r="45" spans="1:6" ht="15">
      <c r="A45" s="21" t="s">
        <v>139</v>
      </c>
      <c r="B45" s="22" t="s">
        <v>140</v>
      </c>
      <c r="C45" s="23">
        <v>200000</v>
      </c>
      <c r="D45" s="23">
        <v>0</v>
      </c>
      <c r="E45" s="24">
        <v>0</v>
      </c>
      <c r="F45" s="23">
        <f t="shared" si="1"/>
        <v>0</v>
      </c>
    </row>
    <row r="46" spans="1:6" ht="15">
      <c r="A46" s="22">
        <v>742</v>
      </c>
      <c r="B46" s="22" t="s">
        <v>141</v>
      </c>
      <c r="C46" s="20">
        <f>C47+C48</f>
        <v>1307000</v>
      </c>
      <c r="D46" s="20">
        <v>87317.19</v>
      </c>
      <c r="E46" s="20">
        <f>E47+E48</f>
        <v>1108913.93</v>
      </c>
      <c r="F46" s="20">
        <f t="shared" si="1"/>
        <v>84.8442180566182</v>
      </c>
    </row>
    <row r="47" spans="1:6" ht="15">
      <c r="A47" s="21" t="s">
        <v>142</v>
      </c>
      <c r="B47" s="22" t="s">
        <v>232</v>
      </c>
      <c r="C47" s="23">
        <v>207000</v>
      </c>
      <c r="D47" s="23">
        <v>6858.27</v>
      </c>
      <c r="E47" s="24">
        <v>142501.45</v>
      </c>
      <c r="F47" s="23">
        <f t="shared" si="1"/>
        <v>68.84128019323671</v>
      </c>
    </row>
    <row r="48" spans="1:6" ht="15">
      <c r="A48" s="21" t="s">
        <v>143</v>
      </c>
      <c r="B48" s="22" t="s">
        <v>144</v>
      </c>
      <c r="C48" s="23">
        <v>1100000</v>
      </c>
      <c r="D48" s="23">
        <v>80458.92</v>
      </c>
      <c r="E48" s="24">
        <v>966412.48</v>
      </c>
      <c r="F48" s="23">
        <f t="shared" si="1"/>
        <v>87.85568</v>
      </c>
    </row>
    <row r="49" spans="1:6" ht="15">
      <c r="A49" s="19">
        <v>75</v>
      </c>
      <c r="B49" s="25" t="s">
        <v>57</v>
      </c>
      <c r="C49" s="20"/>
      <c r="D49" s="20"/>
      <c r="E49" s="20"/>
      <c r="F49" s="20"/>
    </row>
    <row r="50" spans="1:6" s="4" customFormat="1" ht="12.75">
      <c r="A50" s="21" t="s">
        <v>145</v>
      </c>
      <c r="B50" s="22" t="s">
        <v>57</v>
      </c>
      <c r="C50" s="23"/>
      <c r="D50" s="23"/>
      <c r="E50" s="23"/>
      <c r="F50" s="23"/>
    </row>
    <row r="51" spans="1:9" ht="15">
      <c r="A51" s="21" t="s">
        <v>146</v>
      </c>
      <c r="B51" s="22" t="s">
        <v>147</v>
      </c>
      <c r="C51" s="23"/>
      <c r="D51" s="23"/>
      <c r="E51" s="23"/>
      <c r="F51" s="20"/>
      <c r="I51" s="5"/>
    </row>
    <row r="52" spans="1:9" ht="15">
      <c r="A52" s="21">
        <v>75111</v>
      </c>
      <c r="B52" s="22" t="s">
        <v>233</v>
      </c>
      <c r="C52" s="23"/>
      <c r="D52" s="23"/>
      <c r="E52" s="23"/>
      <c r="F52" s="20"/>
      <c r="I52" s="5"/>
    </row>
    <row r="53" spans="1:9" ht="15">
      <c r="A53" s="21">
        <v>75112</v>
      </c>
      <c r="B53" s="22" t="s">
        <v>234</v>
      </c>
      <c r="C53" s="23"/>
      <c r="D53" s="23"/>
      <c r="E53" s="23"/>
      <c r="F53" s="20"/>
      <c r="I53" s="5"/>
    </row>
    <row r="54" spans="1:9" ht="15">
      <c r="A54" s="21" t="s">
        <v>148</v>
      </c>
      <c r="B54" s="22" t="s">
        <v>149</v>
      </c>
      <c r="C54" s="23"/>
      <c r="D54" s="23"/>
      <c r="E54" s="23"/>
      <c r="F54" s="20"/>
      <c r="I54" s="5"/>
    </row>
    <row r="55" spans="1:9" ht="15">
      <c r="A55" s="22"/>
      <c r="B55" s="25" t="s">
        <v>150</v>
      </c>
      <c r="C55" s="20">
        <f>C6+C35+C39+C42</f>
        <v>3060000</v>
      </c>
      <c r="D55" s="20">
        <f>D6+D35+D39+D42</f>
        <v>140795.54</v>
      </c>
      <c r="E55" s="20">
        <f>E6+E35+E39+E42</f>
        <v>2693694.99</v>
      </c>
      <c r="F55" s="20">
        <f>E55/C55*100</f>
        <v>88.02924803921569</v>
      </c>
      <c r="I55" s="5"/>
    </row>
    <row r="56" ht="15">
      <c r="I56" s="5"/>
    </row>
    <row r="57" spans="2:9" ht="15">
      <c r="B57" s="101"/>
      <c r="D57" t="s">
        <v>295</v>
      </c>
      <c r="I57" s="5"/>
    </row>
    <row r="58" spans="1:6" ht="13.5" customHeight="1">
      <c r="A58" s="106" t="s">
        <v>296</v>
      </c>
      <c r="B58" s="107"/>
      <c r="C58" s="107"/>
      <c r="D58" s="107"/>
      <c r="E58" s="107"/>
      <c r="F58" s="107"/>
    </row>
    <row r="59" spans="1:6" ht="0.75" customHeight="1">
      <c r="A59" s="107"/>
      <c r="B59" s="107"/>
      <c r="C59" s="107"/>
      <c r="D59" s="107"/>
      <c r="E59" s="107"/>
      <c r="F59" s="107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7"/>
  <sheetViews>
    <sheetView zoomScalePageLayoutView="0" workbookViewId="0" topLeftCell="A64">
      <selection activeCell="C110" sqref="C110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5.28125" style="0" customWidth="1"/>
    <col min="6" max="6" width="12.57421875" style="0" customWidth="1"/>
    <col min="7" max="7" width="10.28125" style="0" customWidth="1"/>
  </cols>
  <sheetData>
    <row r="1" ht="15.75" thickBot="1"/>
    <row r="2" spans="1:6" ht="15.75" thickBot="1">
      <c r="A2" s="15"/>
      <c r="B2" s="15"/>
      <c r="C2" s="15"/>
      <c r="D2" s="15"/>
      <c r="E2" s="113" t="s">
        <v>245</v>
      </c>
      <c r="F2" s="114"/>
    </row>
    <row r="3" spans="1:6" ht="15">
      <c r="A3" s="15"/>
      <c r="B3" s="15"/>
      <c r="C3" s="15"/>
      <c r="D3" s="15"/>
      <c r="E3" s="15"/>
      <c r="F3" s="15"/>
    </row>
    <row r="4" spans="1:6" ht="1.5" customHeight="1">
      <c r="A4" s="115" t="s">
        <v>253</v>
      </c>
      <c r="B4" s="116"/>
      <c r="C4" s="116"/>
      <c r="D4" s="116"/>
      <c r="E4" s="116"/>
      <c r="F4" s="117"/>
    </row>
    <row r="5" spans="1:6" s="1" customFormat="1" ht="45.75" customHeight="1" thickBot="1">
      <c r="A5" s="31" t="s">
        <v>0</v>
      </c>
      <c r="B5" s="31" t="s">
        <v>1</v>
      </c>
      <c r="C5" s="32" t="s">
        <v>235</v>
      </c>
      <c r="D5" s="32" t="s">
        <v>304</v>
      </c>
      <c r="E5" s="32" t="s">
        <v>303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C7+C58</f>
        <v>1266900</v>
      </c>
      <c r="D6" s="35">
        <f>D7+D58</f>
        <v>169735.88999999998</v>
      </c>
      <c r="E6" s="35">
        <f>E7+E58</f>
        <v>1016238.53</v>
      </c>
      <c r="F6" s="35">
        <f aca="true" t="shared" si="0" ref="F6:F11">E6/C6*100</f>
        <v>80.2145812613466</v>
      </c>
    </row>
    <row r="7" spans="1:6" s="1" customFormat="1" ht="15">
      <c r="A7" s="36">
        <v>41</v>
      </c>
      <c r="B7" s="37" t="s">
        <v>3</v>
      </c>
      <c r="C7" s="38">
        <f>C8+C14+C22+C28+C38+C42+C45+C50</f>
        <v>862200</v>
      </c>
      <c r="D7" s="38">
        <f>D8+D14+D22+D28+D38+D42+D45+D50</f>
        <v>104020.62999999999</v>
      </c>
      <c r="E7" s="38">
        <f>E8+E14+E22+E28+E38+E42+E45+E50</f>
        <v>650006.82</v>
      </c>
      <c r="F7" s="35">
        <f t="shared" si="0"/>
        <v>75.38933194154488</v>
      </c>
    </row>
    <row r="8" spans="1:7" s="1" customFormat="1" ht="15">
      <c r="A8" s="36">
        <v>411</v>
      </c>
      <c r="B8" s="37" t="s">
        <v>4</v>
      </c>
      <c r="C8" s="38">
        <f>C9+C10+C11+C12+C13</f>
        <v>544200</v>
      </c>
      <c r="D8" s="38">
        <f>D9+D10+D11+D12+D13</f>
        <v>77874.90999999997</v>
      </c>
      <c r="E8" s="38">
        <f>E9+E10+E11+E12+E13</f>
        <v>481151.37</v>
      </c>
      <c r="F8" s="35">
        <f t="shared" si="0"/>
        <v>88.41443770672547</v>
      </c>
      <c r="G8" s="9"/>
    </row>
    <row r="9" spans="1:6" ht="15">
      <c r="A9" s="39" t="s">
        <v>151</v>
      </c>
      <c r="B9" s="40" t="s">
        <v>5</v>
      </c>
      <c r="C9" s="41">
        <v>327150</v>
      </c>
      <c r="D9" s="41">
        <v>46662.02</v>
      </c>
      <c r="E9" s="41">
        <v>293244.73</v>
      </c>
      <c r="F9" s="42">
        <f t="shared" si="0"/>
        <v>89.63616995262112</v>
      </c>
    </row>
    <row r="10" spans="1:6" ht="15">
      <c r="A10" s="39" t="s">
        <v>152</v>
      </c>
      <c r="B10" s="40" t="s">
        <v>6</v>
      </c>
      <c r="C10" s="41">
        <v>48300</v>
      </c>
      <c r="D10" s="41">
        <v>6590.13</v>
      </c>
      <c r="E10" s="41">
        <v>39632.91</v>
      </c>
      <c r="F10" s="42">
        <f t="shared" si="0"/>
        <v>82.0557142857143</v>
      </c>
    </row>
    <row r="11" spans="1:6" ht="15">
      <c r="A11" s="39" t="s">
        <v>153</v>
      </c>
      <c r="B11" s="40" t="s">
        <v>7</v>
      </c>
      <c r="C11" s="41">
        <v>119050</v>
      </c>
      <c r="D11" s="41">
        <v>17938.51</v>
      </c>
      <c r="E11" s="41">
        <v>106161.55</v>
      </c>
      <c r="F11" s="42">
        <f t="shared" si="0"/>
        <v>89.17391852162957</v>
      </c>
    </row>
    <row r="12" spans="1:6" ht="15">
      <c r="A12" s="39" t="s">
        <v>154</v>
      </c>
      <c r="B12" s="40" t="s">
        <v>8</v>
      </c>
      <c r="C12" s="41">
        <v>42700</v>
      </c>
      <c r="D12" s="41">
        <v>5827.07</v>
      </c>
      <c r="E12" s="41">
        <v>36931.82</v>
      </c>
      <c r="F12" s="42">
        <f>E12/C12*100</f>
        <v>86.49138173302107</v>
      </c>
    </row>
    <row r="13" spans="1:6" ht="15">
      <c r="A13" s="39" t="s">
        <v>155</v>
      </c>
      <c r="B13" s="40" t="s">
        <v>9</v>
      </c>
      <c r="C13" s="41">
        <v>7000</v>
      </c>
      <c r="D13" s="41">
        <v>857.18</v>
      </c>
      <c r="E13" s="41">
        <v>5180.36</v>
      </c>
      <c r="F13" s="42">
        <f>E13/C13*100</f>
        <v>74.00514285714284</v>
      </c>
    </row>
    <row r="14" spans="1:7" s="1" customFormat="1" ht="15">
      <c r="A14" s="36">
        <v>412</v>
      </c>
      <c r="B14" s="37" t="s">
        <v>10</v>
      </c>
      <c r="C14" s="38">
        <f>C15+C16+C17+C18+C19+C20+C21</f>
        <v>105000</v>
      </c>
      <c r="D14" s="38">
        <f>D15+D16+D17+D18+D19+D20+D21</f>
        <v>7255.77</v>
      </c>
      <c r="E14" s="38">
        <f>E15+E16+E17+E18+E19+E20+E21</f>
        <v>46493.59</v>
      </c>
      <c r="F14" s="35">
        <f>E14/C14*100</f>
        <v>44.27960952380952</v>
      </c>
      <c r="G14" s="9"/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>
        <v>65000</v>
      </c>
      <c r="D19" s="41">
        <v>1511.97</v>
      </c>
      <c r="E19" s="41">
        <v>14743.62</v>
      </c>
      <c r="F19" s="35">
        <f aca="true" t="shared" si="1" ref="F19:F50">E19/C19*100</f>
        <v>22.68249230769231</v>
      </c>
    </row>
    <row r="20" spans="1:6" ht="15">
      <c r="A20" s="39" t="s">
        <v>161</v>
      </c>
      <c r="B20" s="40" t="s">
        <v>16</v>
      </c>
      <c r="C20" s="41">
        <v>24000</v>
      </c>
      <c r="D20" s="41">
        <v>3771.3</v>
      </c>
      <c r="E20" s="41">
        <v>22162.76</v>
      </c>
      <c r="F20" s="35">
        <f t="shared" si="1"/>
        <v>92.34483333333333</v>
      </c>
    </row>
    <row r="21" spans="1:6" ht="15">
      <c r="A21" s="39" t="s">
        <v>162</v>
      </c>
      <c r="B21" s="40" t="s">
        <v>17</v>
      </c>
      <c r="C21" s="41">
        <v>16000</v>
      </c>
      <c r="D21" s="41">
        <v>1972.5</v>
      </c>
      <c r="E21" s="41">
        <v>9587.21</v>
      </c>
      <c r="F21" s="42">
        <f t="shared" si="1"/>
        <v>59.92006249999999</v>
      </c>
    </row>
    <row r="22" spans="1:6" s="1" customFormat="1" ht="15">
      <c r="A22" s="36">
        <v>413</v>
      </c>
      <c r="B22" s="37" t="s">
        <v>18</v>
      </c>
      <c r="C22" s="38">
        <f>C23+C24+C25+C26+C27</f>
        <v>52350</v>
      </c>
      <c r="D22" s="38">
        <f>D23+D24+D25+D26+D27</f>
        <v>6128.93</v>
      </c>
      <c r="E22" s="38">
        <f>E23+E24+E25+E26+E27</f>
        <v>45323.46</v>
      </c>
      <c r="F22" s="35">
        <f t="shared" si="1"/>
        <v>86.57776504297993</v>
      </c>
    </row>
    <row r="23" spans="1:6" ht="15">
      <c r="A23" s="39" t="s">
        <v>163</v>
      </c>
      <c r="B23" s="40" t="s">
        <v>19</v>
      </c>
      <c r="C23" s="41">
        <v>11500</v>
      </c>
      <c r="D23" s="41">
        <v>1988.67</v>
      </c>
      <c r="E23" s="41">
        <v>8324.76</v>
      </c>
      <c r="F23" s="42">
        <f t="shared" si="1"/>
        <v>72.38921739130436</v>
      </c>
    </row>
    <row r="24" spans="1:6" ht="15">
      <c r="A24" s="39" t="s">
        <v>164</v>
      </c>
      <c r="B24" s="40" t="s">
        <v>20</v>
      </c>
      <c r="C24" s="41">
        <v>3000</v>
      </c>
      <c r="D24" s="41">
        <v>990</v>
      </c>
      <c r="E24" s="41">
        <v>1665</v>
      </c>
      <c r="F24" s="42">
        <f t="shared" si="1"/>
        <v>55.50000000000001</v>
      </c>
    </row>
    <row r="25" spans="1:6" ht="15">
      <c r="A25" s="39" t="s">
        <v>165</v>
      </c>
      <c r="B25" s="40" t="s">
        <v>21</v>
      </c>
      <c r="C25" s="41">
        <v>30650</v>
      </c>
      <c r="D25" s="41">
        <v>3080.66</v>
      </c>
      <c r="E25" s="41">
        <v>30601.05</v>
      </c>
      <c r="F25" s="42">
        <f t="shared" si="1"/>
        <v>99.84029363784666</v>
      </c>
    </row>
    <row r="26" spans="1:6" ht="15">
      <c r="A26" s="39" t="s">
        <v>166</v>
      </c>
      <c r="B26" s="40" t="s">
        <v>22</v>
      </c>
      <c r="C26" s="41">
        <v>7200</v>
      </c>
      <c r="D26" s="41">
        <v>69.6</v>
      </c>
      <c r="E26" s="41">
        <v>4732.65</v>
      </c>
      <c r="F26" s="42">
        <f t="shared" si="1"/>
        <v>65.73125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42"/>
    </row>
    <row r="28" spans="1:6" s="1" customFormat="1" ht="15">
      <c r="A28" s="36">
        <v>414</v>
      </c>
      <c r="B28" s="37" t="s">
        <v>24</v>
      </c>
      <c r="C28" s="38">
        <f>C29+C30+C31+C32+C33+C34+C35+C36+C37</f>
        <v>53850</v>
      </c>
      <c r="D28" s="38">
        <f>D29+D30+D31+D32+D33+D34+D35+D36+D37</f>
        <v>4833.99</v>
      </c>
      <c r="E28" s="38">
        <f>E29+E30+E31+E32+E33+E34+E35+E36+E37</f>
        <v>21681.28</v>
      </c>
      <c r="F28" s="35">
        <f t="shared" si="1"/>
        <v>40.262358402971216</v>
      </c>
    </row>
    <row r="29" spans="1:6" ht="15">
      <c r="A29" s="39" t="s">
        <v>168</v>
      </c>
      <c r="B29" s="40" t="s">
        <v>25</v>
      </c>
      <c r="C29" s="41">
        <v>5000</v>
      </c>
      <c r="D29" s="41">
        <v>38</v>
      </c>
      <c r="E29" s="41">
        <v>632.75</v>
      </c>
      <c r="F29" s="42">
        <f t="shared" si="1"/>
        <v>12.655</v>
      </c>
    </row>
    <row r="30" spans="1:6" ht="15">
      <c r="A30" s="39" t="s">
        <v>169</v>
      </c>
      <c r="B30" s="40" t="s">
        <v>26</v>
      </c>
      <c r="C30" s="41">
        <v>3000</v>
      </c>
      <c r="D30" s="41">
        <v>40.8</v>
      </c>
      <c r="E30" s="41">
        <v>674.6</v>
      </c>
      <c r="F30" s="42">
        <f>E30/C30*100</f>
        <v>22.486666666666668</v>
      </c>
    </row>
    <row r="31" spans="1:6" ht="15">
      <c r="A31" s="39" t="s">
        <v>170</v>
      </c>
      <c r="B31" s="40" t="s">
        <v>27</v>
      </c>
      <c r="C31" s="41">
        <v>9000</v>
      </c>
      <c r="D31" s="41">
        <v>1805.76</v>
      </c>
      <c r="E31" s="41">
        <v>8664.42</v>
      </c>
      <c r="F31" s="42">
        <f t="shared" si="1"/>
        <v>96.27133333333333</v>
      </c>
    </row>
    <row r="32" spans="1:6" ht="15">
      <c r="A32" s="39" t="s">
        <v>171</v>
      </c>
      <c r="B32" s="40" t="s">
        <v>28</v>
      </c>
      <c r="C32" s="41">
        <v>2450</v>
      </c>
      <c r="D32" s="41">
        <v>373.23</v>
      </c>
      <c r="E32" s="41">
        <v>2491.91</v>
      </c>
      <c r="F32" s="42">
        <f t="shared" si="1"/>
        <v>101.71061224489794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/>
      <c r="D34" s="41"/>
      <c r="E34" s="41"/>
      <c r="F34" s="35"/>
    </row>
    <row r="35" spans="1:6" ht="15">
      <c r="A35" s="39" t="s">
        <v>174</v>
      </c>
      <c r="B35" s="40" t="s">
        <v>31</v>
      </c>
      <c r="C35" s="41">
        <v>15000</v>
      </c>
      <c r="D35" s="41">
        <v>745.2</v>
      </c>
      <c r="E35" s="41">
        <v>2745.2</v>
      </c>
      <c r="F35" s="42">
        <f t="shared" si="1"/>
        <v>18.301333333333332</v>
      </c>
    </row>
    <row r="36" spans="1:6" ht="15">
      <c r="A36" s="39" t="s">
        <v>175</v>
      </c>
      <c r="B36" s="40" t="s">
        <v>32</v>
      </c>
      <c r="C36" s="41">
        <v>3000</v>
      </c>
      <c r="D36" s="41">
        <v>0</v>
      </c>
      <c r="E36" s="41">
        <v>0</v>
      </c>
      <c r="F36" s="35">
        <f t="shared" si="1"/>
        <v>0</v>
      </c>
    </row>
    <row r="37" spans="1:6" ht="15">
      <c r="A37" s="39" t="s">
        <v>176</v>
      </c>
      <c r="B37" s="40" t="s">
        <v>33</v>
      </c>
      <c r="C37" s="41">
        <v>16400</v>
      </c>
      <c r="D37" s="41">
        <v>1831</v>
      </c>
      <c r="E37" s="41">
        <v>6472.4</v>
      </c>
      <c r="F37" s="42">
        <f t="shared" si="1"/>
        <v>39.46585365853658</v>
      </c>
    </row>
    <row r="38" spans="1:6" s="1" customFormat="1" ht="15">
      <c r="A38" s="36">
        <v>415</v>
      </c>
      <c r="B38" s="37" t="s">
        <v>34</v>
      </c>
      <c r="C38" s="38">
        <f>C39+C40+C41</f>
        <v>69000</v>
      </c>
      <c r="D38" s="38">
        <f>D39+D40+D41</f>
        <v>1868.8899999999999</v>
      </c>
      <c r="E38" s="38">
        <f>E39+E40+E41</f>
        <v>30360.789999999997</v>
      </c>
      <c r="F38" s="35">
        <f t="shared" si="1"/>
        <v>44.00114492753623</v>
      </c>
    </row>
    <row r="39" spans="1:6" ht="15">
      <c r="A39" s="39" t="s">
        <v>177</v>
      </c>
      <c r="B39" s="40" t="s">
        <v>35</v>
      </c>
      <c r="C39" s="41">
        <v>45000</v>
      </c>
      <c r="D39" s="41">
        <v>121.61</v>
      </c>
      <c r="E39" s="41">
        <v>20417.67</v>
      </c>
      <c r="F39" s="35">
        <f t="shared" si="1"/>
        <v>45.3726</v>
      </c>
    </row>
    <row r="40" spans="1:6" ht="15">
      <c r="A40" s="39" t="s">
        <v>178</v>
      </c>
      <c r="B40" s="40" t="s">
        <v>36</v>
      </c>
      <c r="C40" s="41">
        <v>10000</v>
      </c>
      <c r="D40" s="41">
        <v>735.25</v>
      </c>
      <c r="E40" s="41">
        <v>1088.51</v>
      </c>
      <c r="F40" s="35">
        <f t="shared" si="1"/>
        <v>10.8851</v>
      </c>
    </row>
    <row r="41" spans="1:6" ht="15">
      <c r="A41" s="39" t="s">
        <v>179</v>
      </c>
      <c r="B41" s="40" t="s">
        <v>37</v>
      </c>
      <c r="C41" s="41">
        <v>14000</v>
      </c>
      <c r="D41" s="41">
        <v>1012.03</v>
      </c>
      <c r="E41" s="41">
        <v>8854.61</v>
      </c>
      <c r="F41" s="42">
        <f t="shared" si="1"/>
        <v>63.24721428571429</v>
      </c>
    </row>
    <row r="42" spans="1:6" s="1" customFormat="1" ht="15">
      <c r="A42" s="36">
        <v>416</v>
      </c>
      <c r="B42" s="37" t="s">
        <v>38</v>
      </c>
      <c r="C42" s="38">
        <f>C43</f>
        <v>4500</v>
      </c>
      <c r="D42" s="38">
        <f>D43</f>
        <v>270.11</v>
      </c>
      <c r="E42" s="38">
        <f>E43</f>
        <v>4375.96</v>
      </c>
      <c r="F42" s="35">
        <f t="shared" si="1"/>
        <v>97.24355555555556</v>
      </c>
    </row>
    <row r="43" spans="1:6" ht="15">
      <c r="A43" s="39" t="s">
        <v>207</v>
      </c>
      <c r="B43" s="40" t="s">
        <v>39</v>
      </c>
      <c r="C43" s="41">
        <v>4500</v>
      </c>
      <c r="D43" s="41">
        <v>270.11</v>
      </c>
      <c r="E43" s="41">
        <v>4375.96</v>
      </c>
      <c r="F43" s="42">
        <f t="shared" si="1"/>
        <v>97.24355555555556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>
        <f>C46</f>
        <v>3000</v>
      </c>
      <c r="D45" s="38">
        <f>D46</f>
        <v>0</v>
      </c>
      <c r="E45" s="38">
        <f>E46</f>
        <v>0</v>
      </c>
      <c r="F45" s="35">
        <f t="shared" si="1"/>
        <v>0</v>
      </c>
    </row>
    <row r="46" spans="1:6" ht="15">
      <c r="A46" s="39" t="s">
        <v>180</v>
      </c>
      <c r="B46" s="40" t="s">
        <v>42</v>
      </c>
      <c r="C46" s="41">
        <v>3000</v>
      </c>
      <c r="D46" s="41">
        <v>0</v>
      </c>
      <c r="E46" s="41">
        <v>0</v>
      </c>
      <c r="F46" s="42">
        <f t="shared" si="1"/>
        <v>0</v>
      </c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/>
      <c r="D49" s="38"/>
      <c r="E49" s="38"/>
      <c r="F49" s="35"/>
    </row>
    <row r="50" spans="1:6" s="1" customFormat="1" ht="15">
      <c r="A50" s="36">
        <v>419</v>
      </c>
      <c r="B50" s="37" t="s">
        <v>46</v>
      </c>
      <c r="C50" s="38">
        <f>C51+C52+C53+C54+C55+C56</f>
        <v>30300</v>
      </c>
      <c r="D50" s="38">
        <f>D51+D52+D53+D54+D55+D56</f>
        <v>5788.030000000001</v>
      </c>
      <c r="E50" s="38">
        <f>E51+E52+E53+E54+E55+E56</f>
        <v>20620.370000000003</v>
      </c>
      <c r="F50" s="35">
        <f t="shared" si="1"/>
        <v>68.05402640264028</v>
      </c>
    </row>
    <row r="51" spans="1:6" s="1" customFormat="1" ht="15">
      <c r="A51" s="43" t="s">
        <v>229</v>
      </c>
      <c r="B51" s="40" t="s">
        <v>227</v>
      </c>
      <c r="C51" s="41">
        <v>28300</v>
      </c>
      <c r="D51" s="41">
        <v>5288.93</v>
      </c>
      <c r="E51" s="41">
        <v>18893.2</v>
      </c>
      <c r="F51" s="42">
        <f aca="true" t="shared" si="2" ref="F51:F81">E51/C51*100</f>
        <v>66.76042402826855</v>
      </c>
    </row>
    <row r="52" spans="1:6" s="1" customFormat="1" ht="15">
      <c r="A52" s="43" t="s">
        <v>230</v>
      </c>
      <c r="B52" s="40" t="s">
        <v>228</v>
      </c>
      <c r="C52" s="41"/>
      <c r="D52" s="41"/>
      <c r="E52" s="41"/>
      <c r="F52" s="42"/>
    </row>
    <row r="53" spans="1:6" s="1" customFormat="1" ht="15">
      <c r="A53" s="43" t="s">
        <v>209</v>
      </c>
      <c r="B53" s="40" t="s">
        <v>213</v>
      </c>
      <c r="C53" s="41"/>
      <c r="D53" s="41"/>
      <c r="E53" s="41"/>
      <c r="F53" s="42"/>
    </row>
    <row r="54" spans="1:6" s="1" customFormat="1" ht="15">
      <c r="A54" s="39" t="s">
        <v>210</v>
      </c>
      <c r="B54" s="40" t="s">
        <v>214</v>
      </c>
      <c r="C54" s="41">
        <v>2000</v>
      </c>
      <c r="D54" s="41">
        <v>499.1</v>
      </c>
      <c r="E54" s="41">
        <v>1727.17</v>
      </c>
      <c r="F54" s="42">
        <f t="shared" si="2"/>
        <v>86.3585</v>
      </c>
    </row>
    <row r="55" spans="1:6" s="1" customFormat="1" ht="15">
      <c r="A55" s="39" t="s">
        <v>211</v>
      </c>
      <c r="B55" s="40" t="s">
        <v>215</v>
      </c>
      <c r="C55" s="41"/>
      <c r="D55" s="41"/>
      <c r="E55" s="41"/>
      <c r="F55" s="42"/>
    </row>
    <row r="56" spans="1:6" s="1" customFormat="1" ht="15">
      <c r="A56" s="39" t="s">
        <v>212</v>
      </c>
      <c r="B56" s="40" t="s">
        <v>216</v>
      </c>
      <c r="C56" s="41"/>
      <c r="D56" s="41"/>
      <c r="E56" s="41"/>
      <c r="F56" s="42"/>
    </row>
    <row r="57" spans="1:8" s="1" customFormat="1" ht="15">
      <c r="A57" s="36">
        <v>42</v>
      </c>
      <c r="B57" s="37" t="s">
        <v>47</v>
      </c>
      <c r="C57" s="38"/>
      <c r="D57" s="38"/>
      <c r="E57" s="38"/>
      <c r="F57" s="35"/>
      <c r="H57" s="9"/>
    </row>
    <row r="58" spans="1:6" s="1" customFormat="1" ht="24">
      <c r="A58" s="36">
        <v>43</v>
      </c>
      <c r="B58" s="58" t="s">
        <v>48</v>
      </c>
      <c r="C58" s="38">
        <f>C59+C69</f>
        <v>404700</v>
      </c>
      <c r="D58" s="38">
        <f>D59+D69</f>
        <v>65715.26</v>
      </c>
      <c r="E58" s="38">
        <f>E59+E69</f>
        <v>366231.71</v>
      </c>
      <c r="F58" s="35">
        <f>E58/C58*100</f>
        <v>90.49461576476403</v>
      </c>
    </row>
    <row r="59" spans="1:6" ht="24">
      <c r="A59" s="36">
        <v>431</v>
      </c>
      <c r="B59" s="58" t="s">
        <v>48</v>
      </c>
      <c r="C59" s="38">
        <f>C60+C61+C62+C63+C64+C65+C66+C67+C68</f>
        <v>73000</v>
      </c>
      <c r="D59" s="38">
        <f>D60+D61+D62+D63+D64+D65+D66+D67+D68</f>
        <v>11456.72</v>
      </c>
      <c r="E59" s="38">
        <f>E60+E61+E62+E63+E64+E65+E66+E67+E68</f>
        <v>42301.81</v>
      </c>
      <c r="F59" s="35">
        <f t="shared" si="2"/>
        <v>57.94768493150685</v>
      </c>
    </row>
    <row r="60" spans="1:6" s="10" customFormat="1" ht="15">
      <c r="A60" s="43" t="s">
        <v>236</v>
      </c>
      <c r="B60" s="40" t="s">
        <v>237</v>
      </c>
      <c r="C60" s="41"/>
      <c r="D60" s="41"/>
      <c r="E60" s="41"/>
      <c r="F60" s="42"/>
    </row>
    <row r="61" spans="1:6" ht="15">
      <c r="A61" s="43" t="s">
        <v>224</v>
      </c>
      <c r="B61" s="40" t="s">
        <v>225</v>
      </c>
      <c r="C61" s="41"/>
      <c r="D61" s="41"/>
      <c r="E61" s="41"/>
      <c r="F61" s="42"/>
    </row>
    <row r="62" spans="1:6" ht="15">
      <c r="A62" s="43" t="s">
        <v>183</v>
      </c>
      <c r="B62" s="40" t="s">
        <v>70</v>
      </c>
      <c r="C62" s="41"/>
      <c r="D62" s="41"/>
      <c r="E62" s="41"/>
      <c r="F62" s="42"/>
    </row>
    <row r="63" spans="1:6" ht="15">
      <c r="A63" s="39" t="s">
        <v>184</v>
      </c>
      <c r="B63" s="40" t="s">
        <v>71</v>
      </c>
      <c r="C63" s="41">
        <v>4000</v>
      </c>
      <c r="D63" s="41">
        <v>0</v>
      </c>
      <c r="E63" s="41">
        <v>0</v>
      </c>
      <c r="F63" s="42">
        <f t="shared" si="2"/>
        <v>0</v>
      </c>
    </row>
    <row r="64" spans="1:6" ht="24">
      <c r="A64" s="39" t="s">
        <v>185</v>
      </c>
      <c r="B64" s="59" t="s">
        <v>72</v>
      </c>
      <c r="C64" s="41">
        <v>16000</v>
      </c>
      <c r="D64" s="41">
        <v>3893.48</v>
      </c>
      <c r="E64" s="41">
        <v>15893.5</v>
      </c>
      <c r="F64" s="42">
        <f t="shared" si="2"/>
        <v>99.334375</v>
      </c>
    </row>
    <row r="65" spans="1:6" ht="15">
      <c r="A65" s="39" t="s">
        <v>186</v>
      </c>
      <c r="B65" s="40" t="s">
        <v>73</v>
      </c>
      <c r="C65" s="41">
        <v>18000</v>
      </c>
      <c r="D65" s="41">
        <v>900</v>
      </c>
      <c r="E65" s="41">
        <v>7000</v>
      </c>
      <c r="F65" s="42">
        <f t="shared" si="2"/>
        <v>38.88888888888889</v>
      </c>
    </row>
    <row r="66" spans="1:6" ht="15">
      <c r="A66" s="39" t="s">
        <v>238</v>
      </c>
      <c r="B66" s="40" t="s">
        <v>239</v>
      </c>
      <c r="C66" s="41"/>
      <c r="D66" s="41"/>
      <c r="E66" s="41"/>
      <c r="F66" s="42"/>
    </row>
    <row r="67" spans="1:6" s="1" customFormat="1" ht="15">
      <c r="A67" s="39" t="s">
        <v>187</v>
      </c>
      <c r="B67" s="40" t="s">
        <v>74</v>
      </c>
      <c r="C67" s="41">
        <v>35000</v>
      </c>
      <c r="D67" s="41">
        <v>6663.24</v>
      </c>
      <c r="E67" s="41">
        <v>19408.31</v>
      </c>
      <c r="F67" s="42">
        <f t="shared" si="2"/>
        <v>55.45231428571429</v>
      </c>
    </row>
    <row r="68" spans="1:6" ht="15">
      <c r="A68" s="39" t="s">
        <v>188</v>
      </c>
      <c r="B68" s="40" t="s">
        <v>75</v>
      </c>
      <c r="C68" s="41"/>
      <c r="D68" s="41"/>
      <c r="E68" s="41"/>
      <c r="F68" s="42"/>
    </row>
    <row r="69" spans="1:6" ht="15">
      <c r="A69" s="36">
        <v>432</v>
      </c>
      <c r="B69" s="37" t="s">
        <v>49</v>
      </c>
      <c r="C69" s="38">
        <f>C70+C71+C72</f>
        <v>331700</v>
      </c>
      <c r="D69" s="38">
        <f>D70+D71+D72</f>
        <v>54258.54</v>
      </c>
      <c r="E69" s="38">
        <f>E70+E71+E72</f>
        <v>323929.9</v>
      </c>
      <c r="F69" s="35">
        <f t="shared" si="2"/>
        <v>97.65749170937596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331700</v>
      </c>
      <c r="D72" s="41">
        <v>54258.54</v>
      </c>
      <c r="E72" s="41">
        <v>323929.9</v>
      </c>
      <c r="F72" s="42">
        <f t="shared" si="2"/>
        <v>97.65749170937596</v>
      </c>
    </row>
    <row r="73" spans="1:6" ht="15">
      <c r="A73" s="36" t="s">
        <v>202</v>
      </c>
      <c r="B73" s="37" t="s">
        <v>50</v>
      </c>
      <c r="C73" s="38">
        <f>C74</f>
        <v>1640000</v>
      </c>
      <c r="D73" s="38">
        <f>D74</f>
        <v>117922.34999999999</v>
      </c>
      <c r="E73" s="38">
        <f>E74</f>
        <v>645128.57</v>
      </c>
      <c r="F73" s="35">
        <f t="shared" si="2"/>
        <v>39.33710792682927</v>
      </c>
    </row>
    <row r="74" spans="1:6" ht="15">
      <c r="A74" s="36">
        <v>441</v>
      </c>
      <c r="B74" s="37" t="s">
        <v>50</v>
      </c>
      <c r="C74" s="38">
        <f>C75+C76+C77+C78+C79+C80+C81</f>
        <v>1640000</v>
      </c>
      <c r="D74" s="38">
        <f>D75+D76+D77+D78+D79+D80+D81</f>
        <v>117922.34999999999</v>
      </c>
      <c r="E74" s="38">
        <f>E75+E76+E77+E78+E79+E80+E81</f>
        <v>645128.57</v>
      </c>
      <c r="F74" s="35">
        <f t="shared" si="2"/>
        <v>39.33710792682927</v>
      </c>
    </row>
    <row r="75" spans="1:6" ht="15">
      <c r="A75" s="43" t="s">
        <v>240</v>
      </c>
      <c r="B75" s="40" t="s">
        <v>241</v>
      </c>
      <c r="C75" s="38"/>
      <c r="D75" s="38"/>
      <c r="E75" s="38"/>
      <c r="F75" s="35"/>
    </row>
    <row r="76" spans="1:6" ht="15">
      <c r="A76" s="39" t="s">
        <v>192</v>
      </c>
      <c r="B76" s="40" t="s">
        <v>51</v>
      </c>
      <c r="C76" s="41">
        <v>1250000</v>
      </c>
      <c r="D76" s="41">
        <v>95369.56</v>
      </c>
      <c r="E76" s="41">
        <v>504093.02</v>
      </c>
      <c r="F76" s="42">
        <f t="shared" si="2"/>
        <v>40.3274416</v>
      </c>
    </row>
    <row r="77" spans="1:6" ht="15">
      <c r="A77" s="39" t="s">
        <v>193</v>
      </c>
      <c r="B77" s="40" t="s">
        <v>52</v>
      </c>
      <c r="C77" s="41">
        <v>60000</v>
      </c>
      <c r="D77" s="41">
        <v>16346.43</v>
      </c>
      <c r="E77" s="41">
        <v>48156.23</v>
      </c>
      <c r="F77" s="42">
        <f t="shared" si="2"/>
        <v>80.26038333333334</v>
      </c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155000</v>
      </c>
      <c r="D79" s="41">
        <v>2999.7</v>
      </c>
      <c r="E79" s="41">
        <v>83497.71</v>
      </c>
      <c r="F79" s="42">
        <f t="shared" si="2"/>
        <v>53.869490322580646</v>
      </c>
    </row>
    <row r="80" spans="1:6" s="1" customFormat="1" ht="15">
      <c r="A80" s="39" t="s">
        <v>196</v>
      </c>
      <c r="B80" s="40" t="s">
        <v>55</v>
      </c>
      <c r="C80" s="41">
        <v>145000</v>
      </c>
      <c r="D80" s="41">
        <v>2996.46</v>
      </c>
      <c r="E80" s="41">
        <v>7700.2</v>
      </c>
      <c r="F80" s="42">
        <f t="shared" si="2"/>
        <v>5.310482758620689</v>
      </c>
    </row>
    <row r="81" spans="1:6" s="1" customFormat="1" ht="15">
      <c r="A81" s="39" t="s">
        <v>197</v>
      </c>
      <c r="B81" s="40" t="s">
        <v>56</v>
      </c>
      <c r="C81" s="41">
        <v>30000</v>
      </c>
      <c r="D81" s="41">
        <v>210.2</v>
      </c>
      <c r="E81" s="41">
        <v>1681.41</v>
      </c>
      <c r="F81" s="42">
        <f t="shared" si="2"/>
        <v>5.6047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C88+C97</f>
        <v>93100</v>
      </c>
      <c r="D87" s="38">
        <f>D88+D97</f>
        <v>7540.629999999999</v>
      </c>
      <c r="E87" s="38">
        <f>E88+E97</f>
        <v>92726.59</v>
      </c>
      <c r="F87" s="35">
        <f>E87/C87*100</f>
        <v>99.59891514500536</v>
      </c>
    </row>
    <row r="88" spans="1:6" ht="15">
      <c r="A88" s="36">
        <v>461</v>
      </c>
      <c r="B88" s="37" t="s">
        <v>59</v>
      </c>
      <c r="C88" s="38">
        <f>C89+C90</f>
        <v>60000</v>
      </c>
      <c r="D88" s="38">
        <f>D89+D90</f>
        <v>5065.07</v>
      </c>
      <c r="E88" s="38">
        <f>E89+E90</f>
        <v>59646.200000000004</v>
      </c>
      <c r="F88" s="35">
        <f>E88/C88*100</f>
        <v>99.41033333333334</v>
      </c>
    </row>
    <row r="89" spans="1:6" s="1" customFormat="1" ht="15">
      <c r="A89" s="39" t="s">
        <v>198</v>
      </c>
      <c r="B89" s="40" t="s">
        <v>60</v>
      </c>
      <c r="C89" s="41">
        <v>37600</v>
      </c>
      <c r="D89" s="41">
        <v>3182.42</v>
      </c>
      <c r="E89" s="41">
        <v>37523.55</v>
      </c>
      <c r="F89" s="42">
        <f>E89/C89*100</f>
        <v>99.7966755319149</v>
      </c>
    </row>
    <row r="90" spans="1:6" ht="15">
      <c r="A90" s="39" t="s">
        <v>199</v>
      </c>
      <c r="B90" s="40" t="s">
        <v>61</v>
      </c>
      <c r="C90" s="41">
        <v>22400</v>
      </c>
      <c r="D90" s="41">
        <v>1882.65</v>
      </c>
      <c r="E90" s="41">
        <v>22122.65</v>
      </c>
      <c r="F90" s="35">
        <f>E90/C90*100</f>
        <v>98.76183035714287</v>
      </c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hidden="1">
      <c r="A94" s="36">
        <v>463</v>
      </c>
      <c r="B94" s="37" t="s">
        <v>65</v>
      </c>
      <c r="C94" s="38"/>
      <c r="D94" s="38"/>
      <c r="E94" s="38"/>
      <c r="F94" s="35"/>
    </row>
    <row r="95" spans="1:6" s="1" customFormat="1" ht="15" hidden="1">
      <c r="A95" s="39" t="s">
        <v>223</v>
      </c>
      <c r="B95" s="40" t="s">
        <v>65</v>
      </c>
      <c r="C95" s="38"/>
      <c r="D95" s="38"/>
      <c r="E95" s="38"/>
      <c r="F95" s="35"/>
    </row>
    <row r="96" spans="1:6" s="1" customFormat="1" ht="15" hidden="1">
      <c r="A96" s="36"/>
      <c r="B96" s="37"/>
      <c r="C96" s="38"/>
      <c r="D96" s="38"/>
      <c r="E96" s="38"/>
      <c r="F96" s="35"/>
    </row>
    <row r="97" spans="1:6" s="1" customFormat="1" ht="15">
      <c r="A97" s="36">
        <v>463</v>
      </c>
      <c r="B97" s="37" t="s">
        <v>65</v>
      </c>
      <c r="C97" s="38">
        <f>C98</f>
        <v>33100</v>
      </c>
      <c r="D97" s="38">
        <f>D98</f>
        <v>2475.56</v>
      </c>
      <c r="E97" s="38">
        <f>E98</f>
        <v>33080.39</v>
      </c>
      <c r="F97" s="35">
        <f>E97/C97*100</f>
        <v>99.94075528700907</v>
      </c>
    </row>
    <row r="98" spans="1:6" ht="15">
      <c r="A98" s="43" t="s">
        <v>223</v>
      </c>
      <c r="B98" s="40" t="s">
        <v>65</v>
      </c>
      <c r="C98" s="41">
        <v>33100</v>
      </c>
      <c r="D98" s="41">
        <v>2475.56</v>
      </c>
      <c r="E98" s="41">
        <v>33080.39</v>
      </c>
      <c r="F98" s="42">
        <f>E98/C98*100</f>
        <v>99.94075528700907</v>
      </c>
    </row>
    <row r="99" spans="1:6" ht="15">
      <c r="A99" s="36" t="s">
        <v>205</v>
      </c>
      <c r="B99" s="37" t="s">
        <v>66</v>
      </c>
      <c r="C99" s="38">
        <f>C100+C101</f>
        <v>60000</v>
      </c>
      <c r="D99" s="38">
        <f>D100+D101</f>
        <v>11194.67</v>
      </c>
      <c r="E99" s="38">
        <f>E100+E101</f>
        <v>38876.56</v>
      </c>
      <c r="F99" s="35">
        <f>E99/C99*100</f>
        <v>64.79426666666667</v>
      </c>
    </row>
    <row r="100" spans="1:6" ht="15">
      <c r="A100" s="44">
        <v>471</v>
      </c>
      <c r="B100" s="40" t="s">
        <v>67</v>
      </c>
      <c r="C100" s="41">
        <v>50000</v>
      </c>
      <c r="D100" s="41">
        <v>11194.67</v>
      </c>
      <c r="E100" s="41">
        <v>38876.56</v>
      </c>
      <c r="F100" s="42">
        <f>E100/C100*100</f>
        <v>77.75312</v>
      </c>
    </row>
    <row r="101" spans="1:6" ht="15">
      <c r="A101" s="44">
        <v>472</v>
      </c>
      <c r="B101" s="40" t="s">
        <v>68</v>
      </c>
      <c r="C101" s="41">
        <v>10000</v>
      </c>
      <c r="D101" s="41">
        <v>0</v>
      </c>
      <c r="E101" s="41">
        <v>0</v>
      </c>
      <c r="F101" s="42">
        <f>E101/C101*100</f>
        <v>0</v>
      </c>
    </row>
    <row r="102" spans="1:6" ht="15.75" thickBot="1">
      <c r="A102" s="45">
        <v>473</v>
      </c>
      <c r="B102" s="46" t="s">
        <v>69</v>
      </c>
      <c r="C102" s="47"/>
      <c r="D102" s="47"/>
      <c r="E102" s="47"/>
      <c r="F102" s="48"/>
    </row>
    <row r="103" spans="1:6" ht="15.75" thickTop="1">
      <c r="A103" s="49"/>
      <c r="B103" s="50" t="s">
        <v>206</v>
      </c>
      <c r="C103" s="51">
        <f>C6+C73+C82+C87+C99</f>
        <v>3060000</v>
      </c>
      <c r="D103" s="51">
        <f>D6+D73+D82+D87+D99</f>
        <v>306393.54</v>
      </c>
      <c r="E103" s="51">
        <f>E6+E73+E82+E87+E99</f>
        <v>1792970.2500000002</v>
      </c>
      <c r="F103" s="35">
        <f>E103/C103*100</f>
        <v>58.59379901960785</v>
      </c>
    </row>
    <row r="104" spans="1:6" ht="15">
      <c r="A104" s="15"/>
      <c r="B104" s="15"/>
      <c r="C104" s="15"/>
      <c r="D104" s="15"/>
      <c r="E104" s="15"/>
      <c r="F104" s="15"/>
    </row>
    <row r="105" spans="1:6" ht="15">
      <c r="A105" s="15"/>
      <c r="B105" s="15"/>
      <c r="C105" s="15"/>
      <c r="D105" s="15"/>
      <c r="E105" s="15"/>
      <c r="F105" s="15"/>
    </row>
    <row r="106" spans="1:6" ht="15">
      <c r="A106" s="52" t="s">
        <v>242</v>
      </c>
      <c r="B106" s="52"/>
      <c r="C106" s="52"/>
      <c r="D106" s="15"/>
      <c r="E106" s="15"/>
      <c r="F106" s="15"/>
    </row>
    <row r="107" spans="1:6" ht="15">
      <c r="A107" s="52"/>
      <c r="B107" s="52"/>
      <c r="C107" s="52"/>
      <c r="D107" s="15"/>
      <c r="E107" s="15"/>
      <c r="F107" s="15"/>
    </row>
    <row r="108" spans="1:6" ht="28.5" customHeight="1">
      <c r="A108" s="52"/>
      <c r="B108" s="53" t="s">
        <v>243</v>
      </c>
      <c r="C108" s="54" t="s">
        <v>307</v>
      </c>
      <c r="E108" s="15"/>
      <c r="F108" s="15"/>
    </row>
    <row r="109" spans="1:6" ht="15">
      <c r="A109" s="52"/>
      <c r="B109" s="55" t="s">
        <v>4</v>
      </c>
      <c r="C109" s="60">
        <v>0</v>
      </c>
      <c r="D109" s="15"/>
      <c r="E109" s="15"/>
      <c r="F109" s="15"/>
    </row>
    <row r="110" spans="1:6" ht="15">
      <c r="A110" s="52"/>
      <c r="B110" s="57" t="s">
        <v>246</v>
      </c>
      <c r="C110" s="56"/>
      <c r="D110" s="15"/>
      <c r="E110" s="15"/>
      <c r="F110" s="15"/>
    </row>
    <row r="111" spans="1:6" ht="15">
      <c r="A111" s="52"/>
      <c r="B111" s="57" t="s">
        <v>247</v>
      </c>
      <c r="C111" s="56"/>
      <c r="D111" s="15"/>
      <c r="E111" s="15"/>
      <c r="F111" s="15"/>
    </row>
    <row r="112" spans="1:6" ht="15">
      <c r="A112" s="52"/>
      <c r="B112" s="57" t="s">
        <v>248</v>
      </c>
      <c r="C112" s="56"/>
      <c r="D112" s="15"/>
      <c r="E112" s="15"/>
      <c r="F112" s="15"/>
    </row>
    <row r="113" spans="1:6" ht="15">
      <c r="A113" s="52"/>
      <c r="B113" s="57" t="s">
        <v>249</v>
      </c>
      <c r="C113" s="56"/>
      <c r="D113" s="15"/>
      <c r="E113" s="15"/>
      <c r="F113" s="15"/>
    </row>
    <row r="114" spans="1:6" ht="15">
      <c r="A114" s="52"/>
      <c r="B114" s="57" t="s">
        <v>250</v>
      </c>
      <c r="C114" s="56"/>
      <c r="D114" s="15"/>
      <c r="E114" s="15"/>
      <c r="F114" s="15"/>
    </row>
    <row r="115" spans="1:6" ht="15">
      <c r="A115" s="52"/>
      <c r="B115" s="55" t="s">
        <v>10</v>
      </c>
      <c r="C115" s="56"/>
      <c r="D115" s="15"/>
      <c r="E115" s="15"/>
      <c r="F115" s="15"/>
    </row>
    <row r="116" spans="1:6" ht="15">
      <c r="A116" s="52"/>
      <c r="B116" s="55" t="s">
        <v>18</v>
      </c>
      <c r="C116" s="56"/>
      <c r="D116" s="15"/>
      <c r="E116" s="15"/>
      <c r="F116" s="15"/>
    </row>
    <row r="117" spans="1:6" ht="15">
      <c r="A117" s="52"/>
      <c r="B117" s="55" t="s">
        <v>24</v>
      </c>
      <c r="C117" s="60"/>
      <c r="D117" s="15"/>
      <c r="E117" s="15"/>
      <c r="F117" s="15"/>
    </row>
    <row r="118" spans="1:6" ht="15">
      <c r="A118" s="52"/>
      <c r="B118" s="55" t="s">
        <v>34</v>
      </c>
      <c r="C118" s="56"/>
      <c r="D118" s="15"/>
      <c r="E118" s="15"/>
      <c r="F118" s="15"/>
    </row>
    <row r="119" spans="1:6" ht="15">
      <c r="A119" s="52"/>
      <c r="B119" s="55" t="s">
        <v>38</v>
      </c>
      <c r="C119" s="56"/>
      <c r="D119" s="15"/>
      <c r="E119" s="15"/>
      <c r="F119" s="15"/>
    </row>
    <row r="120" spans="1:6" ht="15">
      <c r="A120" s="52"/>
      <c r="B120" s="55" t="s">
        <v>41</v>
      </c>
      <c r="C120" s="56"/>
      <c r="D120" s="15"/>
      <c r="E120" s="15"/>
      <c r="F120" s="15"/>
    </row>
    <row r="121" spans="1:6" ht="15">
      <c r="A121" s="52"/>
      <c r="B121" s="55" t="s">
        <v>45</v>
      </c>
      <c r="C121" s="56"/>
      <c r="D121" s="15"/>
      <c r="E121" s="15"/>
      <c r="F121" s="15"/>
    </row>
    <row r="122" spans="1:6" ht="15">
      <c r="A122" s="52"/>
      <c r="B122" s="55" t="s">
        <v>46</v>
      </c>
      <c r="C122" s="56"/>
      <c r="D122" s="15"/>
      <c r="E122" s="15"/>
      <c r="F122" s="15"/>
    </row>
    <row r="123" spans="1:6" ht="15">
      <c r="A123" s="52"/>
      <c r="B123" s="40" t="s">
        <v>251</v>
      </c>
      <c r="C123" s="56"/>
      <c r="D123" s="15"/>
      <c r="E123" s="15"/>
      <c r="F123" s="15"/>
    </row>
    <row r="124" spans="1:6" ht="15">
      <c r="A124" s="52"/>
      <c r="B124" s="55" t="s">
        <v>47</v>
      </c>
      <c r="C124" s="56"/>
      <c r="D124" s="15"/>
      <c r="E124" s="15"/>
      <c r="F124" s="15"/>
    </row>
    <row r="125" spans="1:6" ht="24">
      <c r="A125" s="52"/>
      <c r="B125" s="58" t="s">
        <v>48</v>
      </c>
      <c r="C125" s="56"/>
      <c r="D125" s="15"/>
      <c r="E125" s="15"/>
      <c r="F125" s="15"/>
    </row>
    <row r="126" spans="1:6" ht="15">
      <c r="A126" s="52"/>
      <c r="B126" s="55" t="s">
        <v>49</v>
      </c>
      <c r="C126" s="56"/>
      <c r="D126" s="15"/>
      <c r="E126" s="15"/>
      <c r="F126" s="15"/>
    </row>
    <row r="127" spans="1:6" ht="15">
      <c r="A127" s="52"/>
      <c r="B127" s="55" t="s">
        <v>50</v>
      </c>
      <c r="C127" s="60"/>
      <c r="D127" s="15"/>
      <c r="E127" s="15"/>
      <c r="F127" s="15"/>
    </row>
    <row r="128" spans="1:6" ht="15">
      <c r="A128" s="52"/>
      <c r="B128" s="55" t="s">
        <v>57</v>
      </c>
      <c r="C128" s="56"/>
      <c r="D128" s="15"/>
      <c r="E128" s="15"/>
      <c r="F128" s="15"/>
    </row>
    <row r="129" spans="1:6" ht="15">
      <c r="A129" s="52"/>
      <c r="B129" s="55" t="s">
        <v>58</v>
      </c>
      <c r="C129" s="105">
        <v>0</v>
      </c>
      <c r="D129" s="15"/>
      <c r="E129" s="15"/>
      <c r="F129" s="15"/>
    </row>
    <row r="130" spans="1:6" ht="15">
      <c r="A130" s="15"/>
      <c r="B130" s="15"/>
      <c r="C130" s="15"/>
      <c r="D130" s="15"/>
      <c r="E130" s="15"/>
      <c r="F130" s="15"/>
    </row>
    <row r="131" spans="1:6" ht="15">
      <c r="A131" s="15"/>
      <c r="B131" s="15" t="s">
        <v>297</v>
      </c>
      <c r="C131" s="15"/>
      <c r="D131" s="15"/>
      <c r="E131" s="15"/>
      <c r="F131" s="15"/>
    </row>
    <row r="132" spans="1:6" ht="15">
      <c r="A132" s="15"/>
      <c r="B132" s="15" t="s">
        <v>298</v>
      </c>
      <c r="C132" s="15"/>
      <c r="D132" s="15"/>
      <c r="E132" s="15"/>
      <c r="F132" s="15"/>
    </row>
    <row r="133" spans="1:6" ht="15">
      <c r="A133" s="15"/>
      <c r="B133" s="15"/>
      <c r="C133" s="15"/>
      <c r="D133" s="15"/>
      <c r="E133" s="15"/>
      <c r="F133" s="15"/>
    </row>
    <row r="134" spans="1:6" ht="15">
      <c r="A134" s="15"/>
      <c r="B134" s="15"/>
      <c r="C134" s="15"/>
      <c r="D134" s="15"/>
      <c r="E134" s="15"/>
      <c r="F134" s="15"/>
    </row>
    <row r="135" spans="1:6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15"/>
    </row>
    <row r="137" ht="15">
      <c r="B137" s="15"/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23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4.28125" style="0" customWidth="1"/>
    <col min="3" max="3" width="43.28125" style="0" customWidth="1"/>
    <col min="4" max="4" width="25.57421875" style="0" customWidth="1"/>
    <col min="5" max="5" width="30.57421875" style="0" customWidth="1"/>
  </cols>
  <sheetData>
    <row r="5" spans="2:5" ht="15">
      <c r="B5" s="15"/>
      <c r="C5" s="15"/>
      <c r="D5" s="15"/>
      <c r="E5" s="61" t="s">
        <v>254</v>
      </c>
    </row>
    <row r="6" spans="2:5" ht="15">
      <c r="B6" s="15"/>
      <c r="C6" s="15"/>
      <c r="D6" s="15"/>
      <c r="E6" s="15"/>
    </row>
    <row r="7" spans="2:5" ht="36">
      <c r="B7" s="62" t="s">
        <v>0</v>
      </c>
      <c r="C7" s="63" t="s">
        <v>255</v>
      </c>
      <c r="D7" s="64" t="s">
        <v>302</v>
      </c>
      <c r="E7" s="64" t="s">
        <v>301</v>
      </c>
    </row>
    <row r="8" spans="2:5" ht="15">
      <c r="B8" s="61" t="s">
        <v>2</v>
      </c>
      <c r="C8" s="65" t="s">
        <v>256</v>
      </c>
      <c r="D8" s="66">
        <f>D9+D10+D11</f>
        <v>312068.85</v>
      </c>
      <c r="E8" s="66">
        <f>E9+E10+E11</f>
        <v>246818.71000000002</v>
      </c>
    </row>
    <row r="9" spans="2:5" ht="15">
      <c r="B9" s="67"/>
      <c r="C9" s="68" t="s">
        <v>257</v>
      </c>
      <c r="D9" s="72">
        <v>310068.85</v>
      </c>
      <c r="E9" s="69">
        <v>197569.41</v>
      </c>
    </row>
    <row r="10" spans="2:5" ht="15">
      <c r="B10" s="67"/>
      <c r="C10" s="68" t="s">
        <v>258</v>
      </c>
      <c r="D10" s="70"/>
      <c r="E10" s="69"/>
    </row>
    <row r="11" spans="2:5" ht="15">
      <c r="B11" s="67"/>
      <c r="C11" s="68" t="s">
        <v>259</v>
      </c>
      <c r="D11" s="69">
        <v>2000</v>
      </c>
      <c r="E11" s="69">
        <v>49249.3</v>
      </c>
    </row>
    <row r="12" spans="2:5" ht="15">
      <c r="B12" s="61" t="s">
        <v>202</v>
      </c>
      <c r="C12" s="65" t="s">
        <v>260</v>
      </c>
      <c r="D12" s="70"/>
      <c r="E12" s="70"/>
    </row>
    <row r="13" spans="2:5" ht="15">
      <c r="B13" s="61" t="s">
        <v>203</v>
      </c>
      <c r="C13" s="71" t="s">
        <v>261</v>
      </c>
      <c r="D13" s="72"/>
      <c r="E13" s="70"/>
    </row>
    <row r="14" spans="2:5" ht="15">
      <c r="B14" s="61" t="s">
        <v>204</v>
      </c>
      <c r="C14" s="65" t="s">
        <v>262</v>
      </c>
      <c r="D14" s="72"/>
      <c r="E14" s="70"/>
    </row>
    <row r="15" spans="2:5" ht="15">
      <c r="B15" s="61" t="s">
        <v>205</v>
      </c>
      <c r="C15" s="65" t="s">
        <v>263</v>
      </c>
      <c r="D15" s="66"/>
      <c r="E15" s="70"/>
    </row>
    <row r="16" spans="2:5" ht="15">
      <c r="B16" s="61" t="s">
        <v>264</v>
      </c>
      <c r="C16" s="65" t="s">
        <v>265</v>
      </c>
      <c r="D16" s="69"/>
      <c r="E16" s="70"/>
    </row>
    <row r="17" spans="2:5" ht="15">
      <c r="B17" s="61" t="s">
        <v>266</v>
      </c>
      <c r="C17" s="65" t="s">
        <v>267</v>
      </c>
      <c r="D17" s="69"/>
      <c r="E17" s="70"/>
    </row>
    <row r="18" spans="2:5" ht="15">
      <c r="B18" s="61" t="s">
        <v>268</v>
      </c>
      <c r="C18" s="65" t="s">
        <v>269</v>
      </c>
      <c r="D18" s="69"/>
      <c r="E18" s="70"/>
    </row>
    <row r="19" spans="2:5" ht="15">
      <c r="B19" s="61" t="s">
        <v>270</v>
      </c>
      <c r="C19" s="65" t="s">
        <v>271</v>
      </c>
      <c r="D19" s="70"/>
      <c r="E19" s="70"/>
    </row>
    <row r="20" spans="2:5" ht="15">
      <c r="B20" s="118" t="s">
        <v>272</v>
      </c>
      <c r="C20" s="118"/>
      <c r="D20" s="66">
        <f>D8+D12+D13+D14+D15+D18+D19</f>
        <v>312068.85</v>
      </c>
      <c r="E20" s="66">
        <f>E8+E12+E13+EE14+E15+EE18+E19</f>
        <v>246818.71000000002</v>
      </c>
    </row>
    <row r="22" spans="3:5" ht="15">
      <c r="C22" s="102"/>
      <c r="E22" t="s">
        <v>294</v>
      </c>
    </row>
    <row r="23" ht="15">
      <c r="E23" t="s">
        <v>293</v>
      </c>
    </row>
  </sheetData>
  <sheetProtection/>
  <mergeCells count="1">
    <mergeCell ref="B20:C20"/>
  </mergeCells>
  <printOptions/>
  <pageMargins left="0.7" right="0.7" top="0.75" bottom="0.75" header="0.3" footer="0.3"/>
  <pageSetup fitToHeight="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L2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0.9921875" style="0" customWidth="1"/>
    <col min="4" max="4" width="17.28125" style="0" customWidth="1"/>
    <col min="5" max="5" width="14.421875" style="0" customWidth="1"/>
    <col min="6" max="6" width="14.00390625" style="0" customWidth="1"/>
    <col min="7" max="7" width="14.421875" style="0" customWidth="1"/>
    <col min="8" max="8" width="14.00390625" style="0" customWidth="1"/>
  </cols>
  <sheetData>
    <row r="4" spans="3:12" ht="15">
      <c r="C4" s="73"/>
      <c r="D4" s="73"/>
      <c r="E4" s="73"/>
      <c r="F4" s="73"/>
      <c r="G4" s="74"/>
      <c r="H4" s="73"/>
      <c r="I4" s="75"/>
      <c r="J4" s="75"/>
      <c r="K4" s="121" t="s">
        <v>273</v>
      </c>
      <c r="L4" s="122"/>
    </row>
    <row r="5" spans="3:12" ht="5.25" customHeight="1" thickBot="1">
      <c r="C5" s="73"/>
      <c r="D5" s="73"/>
      <c r="E5" s="76"/>
      <c r="F5" s="76"/>
      <c r="G5" s="76"/>
      <c r="H5" s="76"/>
      <c r="I5" s="75"/>
      <c r="J5" s="75"/>
      <c r="K5" s="76"/>
      <c r="L5" s="75"/>
    </row>
    <row r="6" spans="3:12" ht="24" customHeight="1">
      <c r="C6" s="123" t="s">
        <v>0</v>
      </c>
      <c r="D6" s="125" t="s">
        <v>274</v>
      </c>
      <c r="E6" s="127" t="s">
        <v>299</v>
      </c>
      <c r="F6" s="128"/>
      <c r="G6" s="128"/>
      <c r="H6" s="129"/>
      <c r="I6" s="127" t="s">
        <v>300</v>
      </c>
      <c r="J6" s="128"/>
      <c r="K6" s="128"/>
      <c r="L6" s="129"/>
    </row>
    <row r="7" spans="3:12" ht="48.75" thickBot="1">
      <c r="C7" s="124"/>
      <c r="D7" s="126"/>
      <c r="E7" s="77" t="s">
        <v>275</v>
      </c>
      <c r="F7" s="78" t="s">
        <v>276</v>
      </c>
      <c r="G7" s="78" t="s">
        <v>277</v>
      </c>
      <c r="H7" s="79" t="s">
        <v>278</v>
      </c>
      <c r="I7" s="80" t="s">
        <v>275</v>
      </c>
      <c r="J7" s="78" t="s">
        <v>276</v>
      </c>
      <c r="K7" s="78" t="s">
        <v>277</v>
      </c>
      <c r="L7" s="81" t="s">
        <v>278</v>
      </c>
    </row>
    <row r="8" spans="3:12" ht="15.75" thickTop="1">
      <c r="C8" s="82" t="s">
        <v>2</v>
      </c>
      <c r="D8" s="83" t="s">
        <v>279</v>
      </c>
      <c r="E8" s="84">
        <f>E11+E12</f>
        <v>498447.87</v>
      </c>
      <c r="F8" s="84">
        <f>F11+F12</f>
        <v>421000</v>
      </c>
      <c r="G8" s="84">
        <f>G11+G12</f>
        <v>345412.32</v>
      </c>
      <c r="H8" s="84">
        <f>F8-G8</f>
        <v>75587.68</v>
      </c>
      <c r="I8" s="85">
        <v>0</v>
      </c>
      <c r="J8" s="84">
        <v>0</v>
      </c>
      <c r="K8" s="84">
        <v>0</v>
      </c>
      <c r="L8" s="86">
        <v>0</v>
      </c>
    </row>
    <row r="9" spans="3:12" ht="15">
      <c r="C9" s="87">
        <v>1</v>
      </c>
      <c r="D9" s="88" t="s">
        <v>280</v>
      </c>
      <c r="E9" s="89"/>
      <c r="F9" s="89"/>
      <c r="G9" s="89"/>
      <c r="H9" s="89"/>
      <c r="I9" s="90">
        <v>0</v>
      </c>
      <c r="J9" s="89">
        <v>0</v>
      </c>
      <c r="K9" s="89">
        <v>0</v>
      </c>
      <c r="L9" s="91">
        <v>0</v>
      </c>
    </row>
    <row r="10" spans="3:12" ht="15">
      <c r="C10" s="92" t="s">
        <v>281</v>
      </c>
      <c r="D10" s="93" t="s">
        <v>282</v>
      </c>
      <c r="E10" s="94"/>
      <c r="F10" s="94"/>
      <c r="G10" s="94"/>
      <c r="H10" s="94"/>
      <c r="I10" s="95"/>
      <c r="J10" s="94"/>
      <c r="K10" s="94"/>
      <c r="L10" s="96"/>
    </row>
    <row r="11" spans="3:12" ht="15">
      <c r="C11" s="92" t="s">
        <v>283</v>
      </c>
      <c r="D11" s="93" t="s">
        <v>284</v>
      </c>
      <c r="E11" s="94">
        <v>170694.7</v>
      </c>
      <c r="F11" s="94">
        <v>150000</v>
      </c>
      <c r="G11" s="94">
        <v>106849.01</v>
      </c>
      <c r="H11" s="94">
        <v>43150.99</v>
      </c>
      <c r="I11" s="95">
        <v>0</v>
      </c>
      <c r="J11" s="94">
        <v>0</v>
      </c>
      <c r="K11" s="94">
        <v>0</v>
      </c>
      <c r="L11" s="96">
        <v>0</v>
      </c>
    </row>
    <row r="12" spans="3:12" ht="15">
      <c r="C12" s="87">
        <v>2</v>
      </c>
      <c r="D12" s="88" t="s">
        <v>285</v>
      </c>
      <c r="E12" s="89">
        <v>327753.17</v>
      </c>
      <c r="F12" s="89">
        <v>271000</v>
      </c>
      <c r="G12" s="89">
        <v>238563.31</v>
      </c>
      <c r="H12" s="89">
        <v>32436.69</v>
      </c>
      <c r="I12" s="95">
        <v>0</v>
      </c>
      <c r="J12" s="89">
        <v>0</v>
      </c>
      <c r="K12" s="89">
        <v>0</v>
      </c>
      <c r="L12" s="91">
        <v>0</v>
      </c>
    </row>
    <row r="13" spans="3:12" ht="15">
      <c r="C13" s="97" t="s">
        <v>202</v>
      </c>
      <c r="D13" s="88" t="s">
        <v>286</v>
      </c>
      <c r="E13" s="89">
        <v>0</v>
      </c>
      <c r="F13" s="89">
        <v>0</v>
      </c>
      <c r="G13" s="89">
        <v>0</v>
      </c>
      <c r="H13" s="89">
        <v>0</v>
      </c>
      <c r="I13" s="90"/>
      <c r="J13" s="89"/>
      <c r="K13" s="89"/>
      <c r="L13" s="91"/>
    </row>
    <row r="14" spans="3:12" ht="15">
      <c r="C14" s="87">
        <v>1</v>
      </c>
      <c r="D14" s="88" t="s">
        <v>287</v>
      </c>
      <c r="E14" s="89">
        <v>0</v>
      </c>
      <c r="F14" s="89">
        <v>0</v>
      </c>
      <c r="G14" s="89">
        <v>0</v>
      </c>
      <c r="H14" s="89">
        <v>0</v>
      </c>
      <c r="I14" s="90"/>
      <c r="J14" s="89"/>
      <c r="K14" s="89"/>
      <c r="L14" s="91"/>
    </row>
    <row r="15" spans="3:12" ht="15">
      <c r="C15" s="92" t="s">
        <v>281</v>
      </c>
      <c r="D15" s="93" t="s">
        <v>282</v>
      </c>
      <c r="E15" s="94"/>
      <c r="F15" s="94"/>
      <c r="G15" s="94"/>
      <c r="H15" s="94">
        <v>0</v>
      </c>
      <c r="I15" s="95"/>
      <c r="J15" s="94"/>
      <c r="K15" s="94"/>
      <c r="L15" s="96"/>
    </row>
    <row r="16" spans="3:12" ht="15">
      <c r="C16" s="92" t="s">
        <v>283</v>
      </c>
      <c r="D16" s="93" t="s">
        <v>284</v>
      </c>
      <c r="E16" s="94"/>
      <c r="F16" s="94"/>
      <c r="G16" s="94"/>
      <c r="H16" s="94">
        <v>0</v>
      </c>
      <c r="I16" s="95"/>
      <c r="J16" s="94"/>
      <c r="K16" s="94"/>
      <c r="L16" s="96"/>
    </row>
    <row r="17" spans="3:12" ht="15.75" thickBot="1">
      <c r="C17" s="87">
        <v>2</v>
      </c>
      <c r="D17" s="88" t="s">
        <v>285</v>
      </c>
      <c r="E17" s="89"/>
      <c r="F17" s="89"/>
      <c r="G17" s="89"/>
      <c r="H17" s="89">
        <v>0</v>
      </c>
      <c r="I17" s="90"/>
      <c r="J17" s="89"/>
      <c r="K17" s="89"/>
      <c r="L17" s="91"/>
    </row>
    <row r="18" spans="3:12" ht="16.5" thickBot="1" thickTop="1">
      <c r="C18" s="130" t="s">
        <v>288</v>
      </c>
      <c r="D18" s="131"/>
      <c r="E18" s="98">
        <f>E11+E12</f>
        <v>498447.87</v>
      </c>
      <c r="F18" s="98">
        <f>F11+F12</f>
        <v>421000</v>
      </c>
      <c r="G18" s="98">
        <f>G11+G12</f>
        <v>345412.32</v>
      </c>
      <c r="H18" s="98">
        <f>F18-G18</f>
        <v>75587.68</v>
      </c>
      <c r="I18" s="99">
        <v>0</v>
      </c>
      <c r="J18" s="98">
        <v>0</v>
      </c>
      <c r="K18" s="98">
        <v>0</v>
      </c>
      <c r="L18" s="100">
        <v>0</v>
      </c>
    </row>
    <row r="19" spans="3:12" ht="15.75" thickTop="1">
      <c r="C19" s="82" t="s">
        <v>203</v>
      </c>
      <c r="D19" s="83" t="s">
        <v>289</v>
      </c>
      <c r="E19" s="84"/>
      <c r="F19" s="84"/>
      <c r="G19" s="84"/>
      <c r="H19" s="84">
        <v>0</v>
      </c>
      <c r="I19" s="85"/>
      <c r="J19" s="84"/>
      <c r="K19" s="84"/>
      <c r="L19" s="86"/>
    </row>
    <row r="20" spans="3:12" ht="15.75" thickBot="1">
      <c r="C20" s="97" t="s">
        <v>204</v>
      </c>
      <c r="D20" s="88" t="s">
        <v>290</v>
      </c>
      <c r="E20" s="89"/>
      <c r="F20" s="89"/>
      <c r="G20" s="89"/>
      <c r="H20" s="89">
        <v>0</v>
      </c>
      <c r="I20" s="90"/>
      <c r="J20" s="89"/>
      <c r="K20" s="89"/>
      <c r="L20" s="91"/>
    </row>
    <row r="21" spans="3:12" ht="16.5" thickBot="1" thickTop="1">
      <c r="C21" s="119" t="s">
        <v>291</v>
      </c>
      <c r="D21" s="120"/>
      <c r="E21" s="98">
        <v>0</v>
      </c>
      <c r="F21" s="98">
        <v>0</v>
      </c>
      <c r="G21" s="98">
        <v>0</v>
      </c>
      <c r="H21" s="98">
        <v>0</v>
      </c>
      <c r="I21" s="99">
        <v>0</v>
      </c>
      <c r="J21" s="98">
        <v>0</v>
      </c>
      <c r="K21" s="98">
        <v>0</v>
      </c>
      <c r="L21" s="100">
        <v>0</v>
      </c>
    </row>
    <row r="23" ht="15">
      <c r="I23" t="s">
        <v>292</v>
      </c>
    </row>
    <row r="24" ht="15">
      <c r="I24" t="s">
        <v>293</v>
      </c>
    </row>
  </sheetData>
  <sheetProtection/>
  <mergeCells count="7">
    <mergeCell ref="C21:D21"/>
    <mergeCell ref="K4:L4"/>
    <mergeCell ref="C6:C7"/>
    <mergeCell ref="D6:D7"/>
    <mergeCell ref="E6:H6"/>
    <mergeCell ref="I6:L6"/>
    <mergeCell ref="C18:D18"/>
  </mergeCells>
  <printOptions/>
  <pageMargins left="0.7" right="0.7" top="0.75" bottom="0.75" header="0.3" footer="0.3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2021-04-23T09:25:38Z</dcterms:modified>
  <cp:category/>
  <cp:version/>
  <cp:contentType/>
  <cp:contentStatus/>
</cp:coreProperties>
</file>